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5" i="3" l="1"/>
  <c r="E65" i="3"/>
  <c r="N65" i="3"/>
  <c r="L65" i="3"/>
  <c r="J65" i="3"/>
  <c r="I65" i="3"/>
  <c r="H65" i="3"/>
  <c r="W63" i="3"/>
  <c r="E63" i="3"/>
  <c r="N63" i="3"/>
  <c r="L63" i="3"/>
  <c r="J63" i="3"/>
  <c r="I63" i="3"/>
  <c r="H63" i="3"/>
  <c r="W61" i="3"/>
  <c r="E61" i="3"/>
  <c r="N61" i="3"/>
  <c r="L61" i="3"/>
  <c r="J61" i="3"/>
  <c r="I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6" i="3"/>
  <c r="L46" i="3"/>
  <c r="J46" i="3"/>
  <c r="H46" i="3"/>
  <c r="N44" i="3"/>
  <c r="L44" i="3"/>
  <c r="J44" i="3"/>
  <c r="H44" i="3"/>
  <c r="N43" i="3"/>
  <c r="L43" i="3"/>
  <c r="J43" i="3"/>
  <c r="H43" i="3"/>
  <c r="N42" i="3"/>
  <c r="L42" i="3"/>
  <c r="J42" i="3"/>
  <c r="H42" i="3"/>
  <c r="W39" i="3"/>
  <c r="E39" i="3"/>
  <c r="N39" i="3"/>
  <c r="L39" i="3"/>
  <c r="J39" i="3"/>
  <c r="I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1" i="3"/>
  <c r="L31" i="3"/>
  <c r="J31" i="3"/>
  <c r="H31" i="3"/>
  <c r="N29" i="3"/>
  <c r="L29" i="3"/>
  <c r="J29" i="3"/>
  <c r="H29" i="3"/>
  <c r="N27" i="3"/>
  <c r="L27" i="3"/>
  <c r="J27" i="3"/>
  <c r="H27" i="3"/>
  <c r="W24" i="3"/>
  <c r="E24" i="3"/>
  <c r="N24" i="3"/>
  <c r="L24" i="3"/>
  <c r="J24" i="3"/>
  <c r="I24" i="3"/>
  <c r="H24" i="3"/>
  <c r="N23" i="3"/>
  <c r="L23" i="3"/>
  <c r="J23" i="3"/>
  <c r="H23" i="3"/>
  <c r="N22" i="3"/>
  <c r="L22" i="3"/>
  <c r="J22" i="3"/>
  <c r="H22" i="3"/>
  <c r="N20" i="3"/>
  <c r="L20" i="3"/>
  <c r="J20" i="3"/>
  <c r="H20" i="3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<sst xmlns="http://schemas.openxmlformats.org/spreadsheetml/2006/main" count="501" uniqueCount="209">
  <si>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</si>
  <si>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</si>
  <si>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</si>
  <si>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</si>
  <si>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</si>
  <si>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</si>
  <si>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</si>
  <si>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</si>
  <si>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</si>
  <si>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</si>
  <si>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</si>
  <si>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</si>
  <si>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</si>
  <si>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</si>
  <si>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</si>
  <si>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</si>
  <si>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</si>
  <si>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</si>
  <si>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</si>
  <si>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</si>
  <si>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</si>
  <si>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</si>
  <si>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</si>
  <si>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</si>
  <si>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</si>
  <si>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</si>
  <si>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</si>
  <si>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</si>
  <si>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</si>
  <si>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</si>
  <si>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</si>
  <si>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</si>
  <si>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</si>
  <si>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</si>
  <si>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</si>
  <si>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</si>
  <si>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</si>
  <si>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</si>
  <si>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</si>
  <si>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</si>
  <si>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</si>
  <si>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</si>
  <si>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</si>
  <si>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</si>
  <si>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</si>
  <si>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</si>
  <si>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</si>
  <si>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</si>
  <si>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</si>
  <si>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</si>
  <si>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</si>
  <si>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</si>
  <si>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</si>
  <si>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</si>
  <si>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</si>
  <si>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</si>
  <si>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</si>
  <si>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</si>
  <si>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</si>
  <si>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</si>
  <si>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</si>
  <si>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</si>
  <si>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</si>
  <si>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</si>
  <si>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</si>
  <si>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</si>
  <si>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</si>
  <si>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</si>
  <si>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</si>
  <si>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</si>
  <si>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</si>
  <si>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</si>
  <si>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Zníženie energ.náročnosti budovy MŠ v obci Horovce k.ú.Horovce č.p.172</t>
  </si>
  <si>
    <t>Objekt : SO 02 Zdravotechnika</t>
  </si>
  <si>
    <t>Ing. Juraj Mojsej - MOCHOSTAV</t>
  </si>
  <si>
    <t>Zaradenie</t>
  </si>
  <si>
    <t>pre KL</t>
  </si>
  <si>
    <t>Lev0</t>
  </si>
  <si>
    <t>pozícia</t>
  </si>
  <si>
    <t>PRÁCE A DODÁVKY PSV</t>
  </si>
  <si>
    <t>721 - Vnútorná kanalizácia</t>
  </si>
  <si>
    <t>721</t>
  </si>
  <si>
    <t>721170905</t>
  </si>
  <si>
    <t>Opr. PVC potrubia, vsadenie odbočky do potrubia D 50</t>
  </si>
  <si>
    <t>kus</t>
  </si>
  <si>
    <t xml:space="preserve">                    </t>
  </si>
  <si>
    <t>I</t>
  </si>
  <si>
    <t>72117-0905</t>
  </si>
  <si>
    <t>45.33.20</t>
  </si>
  <si>
    <t>IK</t>
  </si>
  <si>
    <t>S</t>
  </si>
  <si>
    <t>721170907</t>
  </si>
  <si>
    <t>Opr. PVC potrubia, vsadenie odbočky do potrubia D 75</t>
  </si>
  <si>
    <t>72117-0907</t>
  </si>
  <si>
    <t>721170909</t>
  </si>
  <si>
    <t>Opr. PVC potrubia, vsadenie odbočky do potrubia D 110,114</t>
  </si>
  <si>
    <t>72117-0909</t>
  </si>
  <si>
    <t>721220801</t>
  </si>
  <si>
    <t>Demontáž zápachových uzáverov</t>
  </si>
  <si>
    <t>72122-0801</t>
  </si>
  <si>
    <t>2+10+7 =   19,000</t>
  </si>
  <si>
    <t>721223405</t>
  </si>
  <si>
    <t>Zápachové uzávery  sprchové T 1435</t>
  </si>
  <si>
    <t>72122-3405</t>
  </si>
  <si>
    <t>721226312</t>
  </si>
  <si>
    <t>Zápachová uzávierka pre umývadlá DN 40</t>
  </si>
  <si>
    <t>72122-6312</t>
  </si>
  <si>
    <t xml:space="preserve">  .  .  </t>
  </si>
  <si>
    <t>10 =   10,000</t>
  </si>
  <si>
    <t>721226411</t>
  </si>
  <si>
    <t>Zápachová uzávierka pre drezy DN 40</t>
  </si>
  <si>
    <t>72122-6411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</si>
  <si>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</si>
  <si>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</si>
  <si>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</si>
  <si>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</si>
  <si>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</si>
  <si>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</si>
  <si>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722131912</t>
  </si>
  <si>
    <t>Opr. vodov. ocel. potr. záv. vsadenie odbočky do potr. DN 20</t>
  </si>
  <si>
    <t>súbor</t>
  </si>
  <si>
    <t>72213-1912</t>
  </si>
  <si>
    <t>2+7+11 =   20,000</t>
  </si>
  <si>
    <t>722170801</t>
  </si>
  <si>
    <t>Demontáž potrubia z rúrok PH tlakových do D25</t>
  </si>
  <si>
    <t>m</t>
  </si>
  <si>
    <t>72217-0801</t>
  </si>
  <si>
    <t>(2+7+11)*0,5*2 =   20,000</t>
  </si>
  <si>
    <t>722170807</t>
  </si>
  <si>
    <t>Demontáž plast potrubia DN 100</t>
  </si>
  <si>
    <t>72217-0807</t>
  </si>
  <si>
    <t>10*0,5 =   5,000</t>
  </si>
  <si>
    <t>722171211</t>
  </si>
  <si>
    <t>Potrubie vodov. z rúrok PE rad stred. ťažk. rPE D 20/2,0</t>
  </si>
  <si>
    <t>72217-1211</t>
  </si>
  <si>
    <t>722171212</t>
  </si>
  <si>
    <t>Potrubie vodov. z rúrok PE rad stred. ťažk. rPE D 25/2,7</t>
  </si>
  <si>
    <t>72217-1212</t>
  </si>
  <si>
    <t>722220240</t>
  </si>
  <si>
    <t>Napojenie na existujúce rozvody tlakové skušky</t>
  </si>
  <si>
    <t>kpl.</t>
  </si>
  <si>
    <t>72222-0241</t>
  </si>
  <si>
    <t>722220871</t>
  </si>
  <si>
    <t>Demontáž armatúr vodov. so závitom a šróbením G 3/8</t>
  </si>
  <si>
    <t>72222-0871</t>
  </si>
  <si>
    <t>722222215</t>
  </si>
  <si>
    <t>Armat. vodov. s 1 závitom, ventil vypúšťací K 223 G 3/4</t>
  </si>
  <si>
    <t>72222-2215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</si>
  <si>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</si>
  <si>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</si>
  <si>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</si>
  <si>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</si>
  <si>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</si>
  <si>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725110811</t>
  </si>
  <si>
    <t>Demontáž záchodov splachovacích s nádržou</t>
  </si>
  <si>
    <t>72511-0811</t>
  </si>
  <si>
    <t>7251108111</t>
  </si>
  <si>
    <t>Demontáž záchodov splachovacích s nádržou detských</t>
  </si>
  <si>
    <t>725119305</t>
  </si>
  <si>
    <t>Montáž záchodovým mís +detské</t>
  </si>
  <si>
    <t>72511-9305</t>
  </si>
  <si>
    <t>3+7 =   10,000</t>
  </si>
  <si>
    <t>725210611</t>
  </si>
  <si>
    <t>Demontáž umývadiel alebo umývadielok bez výtokovej armatúry na ďalšie použitie</t>
  </si>
  <si>
    <t>72521-0611</t>
  </si>
  <si>
    <t>7+3+1 =   11,000</t>
  </si>
  <si>
    <t>725211221</t>
  </si>
  <si>
    <t>Montáž  umývadiel a umyvadielok použijú sa demontované</t>
  </si>
  <si>
    <t>72521-1221</t>
  </si>
  <si>
    <t>725240812</t>
  </si>
  <si>
    <t>Demontáž sprchových mís bez výtokových armatúr</t>
  </si>
  <si>
    <t>72524-0812</t>
  </si>
  <si>
    <t>725249104</t>
  </si>
  <si>
    <t>Montáž sprchovej vaničky použijú sa demontované</t>
  </si>
  <si>
    <t>72524-9104</t>
  </si>
  <si>
    <t>725310823</t>
  </si>
  <si>
    <t>Demontáž drezov jednodielnych vstavaných v kuch. zostavách</t>
  </si>
  <si>
    <t>72531-0823</t>
  </si>
  <si>
    <t>725310917</t>
  </si>
  <si>
    <t>Výmena drezu nerezového dvojitého so zápachovou uzávierkou</t>
  </si>
  <si>
    <t>72531-0917</t>
  </si>
  <si>
    <t>725312111</t>
  </si>
  <si>
    <t>Montáž drezov ostatných rozmerov  použijú sa demontované</t>
  </si>
  <si>
    <t>72531-2111</t>
  </si>
  <si>
    <t>725314290</t>
  </si>
  <si>
    <t>Príslušenstvo k drezu v kuchynských zostavách</t>
  </si>
  <si>
    <t>72531-4290</t>
  </si>
  <si>
    <t>7255309241</t>
  </si>
  <si>
    <t>Napojenie ohrievača eli. zásobníkov,  200 l</t>
  </si>
  <si>
    <t>72553-0924</t>
  </si>
  <si>
    <t>725820121</t>
  </si>
  <si>
    <t>Demontáž batérie drezovej, umývadlovej</t>
  </si>
  <si>
    <t>72582-0121</t>
  </si>
  <si>
    <t>725829203</t>
  </si>
  <si>
    <t>Montáž batérií umýv. a drez. ostatných typov nást.       použijú sa demontované</t>
  </si>
  <si>
    <t>72582-9203</t>
  </si>
  <si>
    <t>725840311</t>
  </si>
  <si>
    <t>Demontáž batérie vaňovej, sprchovej podomietkovej</t>
  </si>
  <si>
    <t>72584-0311</t>
  </si>
  <si>
    <t>725849200</t>
  </si>
  <si>
    <t>Montáž batérií sprch. násten. s nastav. výškou použijú sa demontované</t>
  </si>
  <si>
    <t>72584-9200</t>
  </si>
  <si>
    <t>998725202</t>
  </si>
  <si>
    <t>Presun hmôt pre zariaď. predmety v objektoch výšky do 12 m</t>
  </si>
  <si>
    <t>99872-5202</t>
  </si>
  <si>
    <t xml:space="preserve">725 - Zariaďovacie predmety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</si>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</sst>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H6" sqref="H6"/>
    </sheetView>
  </sheetViews>
  <sheetFormatPr defaultColWidth="9" defaultRowHeight="13.5"/>
  <cols>
    <col min="1" max="1" width="2.5703125" style="25" customWidth="1"/>
    <col min="2" max="2" width="3.7109375" style="26" customWidth="1"/>
    <col min="3" max="3" width="9.42578125" style="27" customWidth="1"/>
    <col min="4" max="4" width="42.42578125" style="28" customWidth="1"/>
    <col min="5" max="5" width="11.28515625" style="29" customWidth="1"/>
    <col min="6" max="6" width="5.85546875" style="30" customWidth="1"/>
    <col min="7" max="7" width="6.2851562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4.5703125" style="30" customWidth="1"/>
    <col min="16" max="16" width="12.7109375" style="30" hidden="1" customWidth="1"/>
    <col min="17" max="17" width="0.140625" style="29" hidden="1" customWidth="1"/>
    <col min="18" max="19" width="11.28515625" style="29" hidden="1" customWidth="1"/>
    <col min="20" max="20" width="10.5703125" style="33" hidden="1" customWidth="1"/>
    <col min="21" max="21" width="0.28515625" style="33" hidden="1" customWidth="1"/>
    <col min="22" max="22" width="5.7109375" style="33" hidden="1" customWidth="1"/>
    <col min="23" max="23" width="9.140625" style="29" hidden="1" customWidth="1"/>
    <col min="24" max="24" width="0.140625" style="34" hidden="1" customWidth="1"/>
    <col min="25" max="25" width="10.5703125" style="34" hidden="1" customWidth="1"/>
    <col min="26" max="26" width="7.5703125" style="27" hidden="1" customWidth="1"/>
    <col min="27" max="27" width="9.28515625" style="27" hidden="1" customWidth="1"/>
    <col min="28" max="28" width="0.140625" style="30" hidden="1" customWidth="1"/>
    <col min="29" max="29" width="2.7109375" style="30" hidden="1" customWidth="1"/>
    <col min="30" max="30" width="0.140625" style="30" hidden="1" customWidth="1"/>
    <col min="31" max="31" width="0.28515625" style="35" hidden="1" customWidth="1"/>
    <col min="32" max="34" width="9.140625" style="35" hidden="1" customWidth="1"/>
    <col min="35" max="37" width="9.140625" style="4" hidden="1" customWidth="1"/>
    <col min="38" max="1024" width="9" style="36"/>
  </cols>
  <sheetData>
    <row r="1" spans="1:37" s="4" customFormat="1" ht="12.75" customHeight="1">
      <c r="A1" s="8" t="s">
        <v>67</v>
      </c>
      <c r="G1" s="5"/>
      <c r="I1" s="8" t="s">
        <v>68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69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4"/>
      <c r="B12" s="65" t="s">
        <v>79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80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>
      <c r="A14" s="64">
        <v>1</v>
      </c>
      <c r="B14" s="75" t="s">
        <v>81</v>
      </c>
      <c r="C14" s="66" t="s">
        <v>82</v>
      </c>
      <c r="D14" s="67" t="s">
        <v>83</v>
      </c>
      <c r="E14" s="68">
        <v>11</v>
      </c>
      <c r="F14" s="69" t="s">
        <v>84</v>
      </c>
      <c r="G14" s="70"/>
      <c r="H14" s="70">
        <f>ROUND(E14*G14,2)</f>
        <v>0</v>
      </c>
      <c r="I14" s="70"/>
      <c r="J14" s="70">
        <f>ROUND(E14*G14,2)</f>
        <v>0</v>
      </c>
      <c r="K14" s="71">
        <v>2.0000000000000001E-4</v>
      </c>
      <c r="L14" s="71">
        <f>E14*K14</f>
        <v>2.2000000000000001E-3</v>
      </c>
      <c r="M14" s="68"/>
      <c r="N14" s="68">
        <f>E14*M14</f>
        <v>0</v>
      </c>
      <c r="O14" s="69"/>
      <c r="P14" s="69" t="s">
        <v>85</v>
      </c>
      <c r="Q14" s="68"/>
      <c r="R14" s="68"/>
      <c r="S14" s="68"/>
      <c r="T14" s="72"/>
      <c r="U14" s="72"/>
      <c r="V14" s="72" t="s">
        <v>86</v>
      </c>
      <c r="W14" s="68"/>
      <c r="X14" s="76" t="s">
        <v>87</v>
      </c>
      <c r="Y14" s="76" t="s">
        <v>82</v>
      </c>
      <c r="Z14" s="66" t="s">
        <v>88</v>
      </c>
      <c r="AA14" s="66"/>
      <c r="AB14" s="69"/>
      <c r="AC14" s="69"/>
      <c r="AD14" s="69"/>
      <c r="AE14" s="74"/>
      <c r="AF14" s="74"/>
      <c r="AG14" s="74"/>
      <c r="AH14" s="74"/>
      <c r="AJ14" s="4" t="s">
        <v>89</v>
      </c>
      <c r="AK14" s="4" t="s">
        <v>90</v>
      </c>
    </row>
    <row r="15" spans="1:37">
      <c r="A15" s="64">
        <v>2</v>
      </c>
      <c r="B15" s="75" t="s">
        <v>81</v>
      </c>
      <c r="C15" s="66" t="s">
        <v>91</v>
      </c>
      <c r="D15" s="67" t="s">
        <v>92</v>
      </c>
      <c r="E15" s="68">
        <v>2</v>
      </c>
      <c r="F15" s="69" t="s">
        <v>84</v>
      </c>
      <c r="G15" s="70"/>
      <c r="H15" s="70">
        <f>ROUND(E15*G15,2)</f>
        <v>0</v>
      </c>
      <c r="I15" s="70"/>
      <c r="J15" s="70">
        <f>ROUND(E15*G15,2)</f>
        <v>0</v>
      </c>
      <c r="K15" s="71">
        <v>4.4000000000000002E-4</v>
      </c>
      <c r="L15" s="71">
        <f>E15*K15</f>
        <v>8.8000000000000003E-4</v>
      </c>
      <c r="M15" s="68"/>
      <c r="N15" s="68">
        <f>E15*M15</f>
        <v>0</v>
      </c>
      <c r="O15" s="69"/>
      <c r="P15" s="69" t="s">
        <v>85</v>
      </c>
      <c r="Q15" s="68"/>
      <c r="R15" s="68"/>
      <c r="S15" s="68"/>
      <c r="T15" s="72"/>
      <c r="U15" s="72"/>
      <c r="V15" s="72" t="s">
        <v>86</v>
      </c>
      <c r="W15" s="68"/>
      <c r="X15" s="76" t="s">
        <v>93</v>
      </c>
      <c r="Y15" s="76" t="s">
        <v>91</v>
      </c>
      <c r="Z15" s="66" t="s">
        <v>88</v>
      </c>
      <c r="AA15" s="66"/>
      <c r="AB15" s="69"/>
      <c r="AC15" s="69"/>
      <c r="AD15" s="69"/>
      <c r="AE15" s="74"/>
      <c r="AF15" s="74"/>
      <c r="AG15" s="74"/>
      <c r="AH15" s="74"/>
      <c r="AJ15" s="4" t="s">
        <v>89</v>
      </c>
      <c r="AK15" s="4" t="s">
        <v>90</v>
      </c>
    </row>
    <row r="16" spans="1:37">
      <c r="A16" s="64">
        <v>3</v>
      </c>
      <c r="B16" s="75" t="s">
        <v>81</v>
      </c>
      <c r="C16" s="66" t="s">
        <v>94</v>
      </c>
      <c r="D16" s="67" t="s">
        <v>95</v>
      </c>
      <c r="E16" s="68">
        <v>10</v>
      </c>
      <c r="F16" s="69" t="s">
        <v>84</v>
      </c>
      <c r="G16" s="70"/>
      <c r="H16" s="70">
        <f>ROUND(E16*G16,2)</f>
        <v>0</v>
      </c>
      <c r="I16" s="70"/>
      <c r="J16" s="70">
        <f>ROUND(E16*G16,2)</f>
        <v>0</v>
      </c>
      <c r="K16" s="71">
        <v>8.4000000000000003E-4</v>
      </c>
      <c r="L16" s="71">
        <f>E16*K16</f>
        <v>8.4000000000000012E-3</v>
      </c>
      <c r="M16" s="68"/>
      <c r="N16" s="68">
        <f>E16*M16</f>
        <v>0</v>
      </c>
      <c r="O16" s="69"/>
      <c r="P16" s="69" t="s">
        <v>85</v>
      </c>
      <c r="Q16" s="68"/>
      <c r="R16" s="68"/>
      <c r="S16" s="68"/>
      <c r="T16" s="72"/>
      <c r="U16" s="72"/>
      <c r="V16" s="72" t="s">
        <v>86</v>
      </c>
      <c r="W16" s="68"/>
      <c r="X16" s="76" t="s">
        <v>96</v>
      </c>
      <c r="Y16" s="76" t="s">
        <v>94</v>
      </c>
      <c r="Z16" s="66" t="s">
        <v>88</v>
      </c>
      <c r="AA16" s="66"/>
      <c r="AB16" s="69"/>
      <c r="AC16" s="69"/>
      <c r="AD16" s="69"/>
      <c r="AE16" s="74"/>
      <c r="AF16" s="74"/>
      <c r="AG16" s="74"/>
      <c r="AH16" s="74"/>
      <c r="AJ16" s="4" t="s">
        <v>89</v>
      </c>
      <c r="AK16" s="4" t="s">
        <v>90</v>
      </c>
    </row>
    <row r="17" spans="1:37">
      <c r="A17" s="64">
        <v>4</v>
      </c>
      <c r="B17" s="75" t="s">
        <v>81</v>
      </c>
      <c r="C17" s="66" t="s">
        <v>97</v>
      </c>
      <c r="D17" s="67" t="s">
        <v>98</v>
      </c>
      <c r="E17" s="68">
        <v>19</v>
      </c>
      <c r="F17" s="69" t="s">
        <v>84</v>
      </c>
      <c r="G17" s="70"/>
      <c r="H17" s="70">
        <f>ROUND(E17*G17,2)</f>
        <v>0</v>
      </c>
      <c r="I17" s="70"/>
      <c r="J17" s="70">
        <f>ROUND(E17*G17,2)</f>
        <v>0</v>
      </c>
      <c r="K17" s="71"/>
      <c r="L17" s="71">
        <f>E17*K17</f>
        <v>0</v>
      </c>
      <c r="M17" s="68">
        <v>3.0000000000000001E-3</v>
      </c>
      <c r="N17" s="68">
        <f>E17*M17</f>
        <v>5.7000000000000002E-2</v>
      </c>
      <c r="O17" s="69"/>
      <c r="P17" s="69" t="s">
        <v>85</v>
      </c>
      <c r="Q17" s="68"/>
      <c r="R17" s="68"/>
      <c r="S17" s="68"/>
      <c r="T17" s="72"/>
      <c r="U17" s="72"/>
      <c r="V17" s="72" t="s">
        <v>86</v>
      </c>
      <c r="W17" s="68"/>
      <c r="X17" s="76" t="s">
        <v>99</v>
      </c>
      <c r="Y17" s="76" t="s">
        <v>97</v>
      </c>
      <c r="Z17" s="66" t="s">
        <v>88</v>
      </c>
      <c r="AA17" s="66"/>
      <c r="AB17" s="69"/>
      <c r="AC17" s="69"/>
      <c r="AD17" s="69"/>
      <c r="AE17" s="74"/>
      <c r="AF17" s="74"/>
      <c r="AG17" s="74"/>
      <c r="AH17" s="74"/>
      <c r="AJ17" s="4" t="s">
        <v>89</v>
      </c>
      <c r="AK17" s="4" t="s">
        <v>90</v>
      </c>
    </row>
    <row r="18" spans="1:37">
      <c r="A18" s="64"/>
      <c r="B18" s="75"/>
      <c r="C18" s="66"/>
      <c r="D18" s="77" t="s">
        <v>100</v>
      </c>
      <c r="E18" s="78"/>
      <c r="F18" s="79"/>
      <c r="G18" s="80"/>
      <c r="H18" s="80"/>
      <c r="I18" s="80"/>
      <c r="J18" s="80"/>
      <c r="K18" s="81"/>
      <c r="L18" s="81"/>
      <c r="M18" s="78"/>
      <c r="N18" s="78"/>
      <c r="O18" s="79"/>
      <c r="P18" s="79"/>
      <c r="Q18" s="78"/>
      <c r="R18" s="78"/>
      <c r="S18" s="78"/>
      <c r="T18" s="82"/>
      <c r="U18" s="82"/>
      <c r="V18" s="82" t="s">
        <v>0</v>
      </c>
      <c r="W18" s="78"/>
      <c r="X18" s="83"/>
      <c r="Y18" s="73"/>
      <c r="Z18" s="66"/>
      <c r="AA18" s="66"/>
      <c r="AB18" s="69"/>
      <c r="AC18" s="69"/>
      <c r="AD18" s="69"/>
      <c r="AE18" s="74"/>
      <c r="AF18" s="74"/>
      <c r="AG18" s="74"/>
      <c r="AH18" s="74"/>
    </row>
    <row r="19" spans="1:37">
      <c r="A19" s="64">
        <v>5</v>
      </c>
      <c r="B19" s="75" t="s">
        <v>81</v>
      </c>
      <c r="C19" s="66" t="s">
        <v>101</v>
      </c>
      <c r="D19" s="67" t="s">
        <v>102</v>
      </c>
      <c r="E19" s="68">
        <v>2</v>
      </c>
      <c r="F19" s="69" t="s">
        <v>84</v>
      </c>
      <c r="G19" s="70"/>
      <c r="H19" s="70">
        <f>ROUND(E19*G19,2)</f>
        <v>0</v>
      </c>
      <c r="I19" s="70"/>
      <c r="J19" s="70">
        <f>ROUND(E19*G19,2)</f>
        <v>0</v>
      </c>
      <c r="K19" s="71">
        <v>2.7E-4</v>
      </c>
      <c r="L19" s="71">
        <f>E19*K19</f>
        <v>5.4000000000000001E-4</v>
      </c>
      <c r="M19" s="68"/>
      <c r="N19" s="68">
        <f>E19*M19</f>
        <v>0</v>
      </c>
      <c r="O19" s="69"/>
      <c r="P19" s="69" t="s">
        <v>85</v>
      </c>
      <c r="Q19" s="68"/>
      <c r="R19" s="68"/>
      <c r="S19" s="68"/>
      <c r="T19" s="72"/>
      <c r="U19" s="72"/>
      <c r="V19" s="72" t="s">
        <v>86</v>
      </c>
      <c r="W19" s="68"/>
      <c r="X19" s="76" t="s">
        <v>103</v>
      </c>
      <c r="Y19" s="76" t="s">
        <v>101</v>
      </c>
      <c r="Z19" s="66" t="s">
        <v>88</v>
      </c>
      <c r="AA19" s="66"/>
      <c r="AB19" s="69"/>
      <c r="AC19" s="69"/>
      <c r="AD19" s="69"/>
      <c r="AE19" s="74"/>
      <c r="AF19" s="74"/>
      <c r="AG19" s="74"/>
      <c r="AH19" s="74"/>
      <c r="AJ19" s="4" t="s">
        <v>89</v>
      </c>
      <c r="AK19" s="4" t="s">
        <v>90</v>
      </c>
    </row>
    <row r="20" spans="1:37">
      <c r="A20" s="64">
        <v>6</v>
      </c>
      <c r="B20" s="75" t="s">
        <v>81</v>
      </c>
      <c r="C20" s="66" t="s">
        <v>104</v>
      </c>
      <c r="D20" s="67" t="s">
        <v>105</v>
      </c>
      <c r="E20" s="68">
        <v>10</v>
      </c>
      <c r="F20" s="69" t="s">
        <v>84</v>
      </c>
      <c r="G20" s="70"/>
      <c r="H20" s="70">
        <f>ROUND(E20*G20,2)</f>
        <v>0</v>
      </c>
      <c r="I20" s="70"/>
      <c r="J20" s="70">
        <f>ROUND(E20*G20,2)</f>
        <v>0</v>
      </c>
      <c r="K20" s="71">
        <v>2.3000000000000001E-4</v>
      </c>
      <c r="L20" s="71">
        <f>E20*K20</f>
        <v>2.3E-3</v>
      </c>
      <c r="M20" s="68"/>
      <c r="N20" s="68">
        <f>E20*M20</f>
        <v>0</v>
      </c>
      <c r="O20" s="69"/>
      <c r="P20" s="69" t="s">
        <v>85</v>
      </c>
      <c r="Q20" s="68"/>
      <c r="R20" s="68"/>
      <c r="S20" s="68"/>
      <c r="T20" s="72"/>
      <c r="U20" s="72"/>
      <c r="V20" s="72" t="s">
        <v>86</v>
      </c>
      <c r="W20" s="68"/>
      <c r="X20" s="76" t="s">
        <v>106</v>
      </c>
      <c r="Y20" s="76" t="s">
        <v>104</v>
      </c>
      <c r="Z20" s="66" t="s">
        <v>107</v>
      </c>
      <c r="AA20" s="66"/>
      <c r="AB20" s="69"/>
      <c r="AC20" s="69"/>
      <c r="AD20" s="69"/>
      <c r="AE20" s="74"/>
      <c r="AF20" s="74"/>
      <c r="AG20" s="74"/>
      <c r="AH20" s="74"/>
      <c r="AJ20" s="4" t="s">
        <v>89</v>
      </c>
      <c r="AK20" s="4" t="s">
        <v>90</v>
      </c>
    </row>
    <row r="21" spans="1:37">
      <c r="A21" s="64"/>
      <c r="B21" s="75"/>
      <c r="C21" s="66"/>
      <c r="D21" s="77" t="s">
        <v>108</v>
      </c>
      <c r="E21" s="78"/>
      <c r="F21" s="79"/>
      <c r="G21" s="80"/>
      <c r="H21" s="80"/>
      <c r="I21" s="80"/>
      <c r="J21" s="80"/>
      <c r="K21" s="81"/>
      <c r="L21" s="81"/>
      <c r="M21" s="78"/>
      <c r="N21" s="78"/>
      <c r="O21" s="79"/>
      <c r="P21" s="79"/>
      <c r="Q21" s="78"/>
      <c r="R21" s="78"/>
      <c r="S21" s="78"/>
      <c r="T21" s="82"/>
      <c r="U21" s="82"/>
      <c r="V21" s="82" t="s">
        <v>0</v>
      </c>
      <c r="W21" s="78"/>
      <c r="X21" s="83"/>
      <c r="Y21" s="73"/>
      <c r="Z21" s="66"/>
      <c r="AA21" s="66"/>
      <c r="AB21" s="69"/>
      <c r="AC21" s="69"/>
      <c r="AD21" s="69"/>
      <c r="AE21" s="74"/>
      <c r="AF21" s="74"/>
      <c r="AG21" s="74"/>
      <c r="AH21" s="74"/>
    </row>
    <row r="22" spans="1:37">
      <c r="A22" s="64">
        <v>7</v>
      </c>
      <c r="B22" s="75" t="s">
        <v>81</v>
      </c>
      <c r="C22" s="66" t="s">
        <v>109</v>
      </c>
      <c r="D22" s="67" t="s">
        <v>110</v>
      </c>
      <c r="E22" s="68">
        <v>7</v>
      </c>
      <c r="F22" s="69" t="s">
        <v>84</v>
      </c>
      <c r="G22" s="70"/>
      <c r="H22" s="70">
        <f>ROUND(E22*G22,2)</f>
        <v>0</v>
      </c>
      <c r="I22" s="70"/>
      <c r="J22" s="70">
        <f>ROUND(E22*G22,2)</f>
        <v>0</v>
      </c>
      <c r="K22" s="71">
        <v>2.7999999999999998E-4</v>
      </c>
      <c r="L22" s="71">
        <f>E22*K22</f>
        <v>1.9599999999999999E-3</v>
      </c>
      <c r="M22" s="68"/>
      <c r="N22" s="68">
        <f>E22*M22</f>
        <v>0</v>
      </c>
      <c r="O22" s="69"/>
      <c r="P22" s="69" t="s">
        <v>85</v>
      </c>
      <c r="Q22" s="68"/>
      <c r="R22" s="68"/>
      <c r="S22" s="68"/>
      <c r="T22" s="72"/>
      <c r="U22" s="72"/>
      <c r="V22" s="72" t="s">
        <v>86</v>
      </c>
      <c r="W22" s="68"/>
      <c r="X22" s="76" t="s">
        <v>111</v>
      </c>
      <c r="Y22" s="76" t="s">
        <v>109</v>
      </c>
      <c r="Z22" s="66" t="s">
        <v>107</v>
      </c>
      <c r="AA22" s="66"/>
      <c r="AB22" s="69"/>
      <c r="AC22" s="69"/>
      <c r="AD22" s="69"/>
      <c r="AE22" s="74"/>
      <c r="AF22" s="74"/>
      <c r="AG22" s="74"/>
      <c r="AH22" s="74"/>
      <c r="AJ22" s="4" t="s">
        <v>89</v>
      </c>
      <c r="AK22" s="4" t="s">
        <v>90</v>
      </c>
    </row>
    <row r="23" spans="1:37">
      <c r="A23" s="64">
        <v>8</v>
      </c>
      <c r="B23" s="75" t="s">
        <v>81</v>
      </c>
      <c r="C23" s="66" t="s">
        <v>112</v>
      </c>
      <c r="D23" s="67" t="s">
        <v>113</v>
      </c>
      <c r="E23" s="68"/>
      <c r="F23" s="69" t="s">
        <v>53</v>
      </c>
      <c r="G23" s="70"/>
      <c r="H23" s="70">
        <f>ROUND(E23*G23,2)</f>
        <v>0</v>
      </c>
      <c r="I23" s="70"/>
      <c r="J23" s="70">
        <f>ROUND(E23*G23,2)</f>
        <v>0</v>
      </c>
      <c r="K23" s="71"/>
      <c r="L23" s="71">
        <f>E23*K23</f>
        <v>0</v>
      </c>
      <c r="M23" s="68"/>
      <c r="N23" s="68">
        <f>E23*M23</f>
        <v>0</v>
      </c>
      <c r="O23" s="69"/>
      <c r="P23" s="69" t="s">
        <v>85</v>
      </c>
      <c r="Q23" s="68"/>
      <c r="R23" s="68"/>
      <c r="S23" s="68"/>
      <c r="T23" s="72"/>
      <c r="U23" s="72"/>
      <c r="V23" s="72" t="s">
        <v>86</v>
      </c>
      <c r="W23" s="68"/>
      <c r="X23" s="76" t="s">
        <v>114</v>
      </c>
      <c r="Y23" s="76" t="s">
        <v>112</v>
      </c>
      <c r="Z23" s="66" t="s">
        <v>115</v>
      </c>
      <c r="AA23" s="66"/>
      <c r="AB23" s="69"/>
      <c r="AC23" s="69"/>
      <c r="AD23" s="69"/>
      <c r="AE23" s="74"/>
      <c r="AF23" s="74"/>
      <c r="AG23" s="74"/>
      <c r="AH23" s="74"/>
      <c r="AJ23" s="4" t="s">
        <v>89</v>
      </c>
      <c r="AK23" s="4" t="s">
        <v>90</v>
      </c>
    </row>
    <row r="24" spans="1:37">
      <c r="A24" s="64"/>
      <c r="B24" s="75"/>
      <c r="C24" s="66"/>
      <c r="D24" s="84" t="s">
        <v>116</v>
      </c>
      <c r="E24" s="85">
        <f>J24</f>
        <v>0</v>
      </c>
      <c r="F24" s="69"/>
      <c r="G24" s="70"/>
      <c r="H24" s="85">
        <f>SUM(H12:H23)</f>
        <v>0</v>
      </c>
      <c r="I24" s="85">
        <f>SUM(I12:I23)</f>
        <v>0</v>
      </c>
      <c r="J24" s="85">
        <f>SUM(J12:J23)</f>
        <v>0</v>
      </c>
      <c r="K24" s="71"/>
      <c r="L24" s="86">
        <f>SUM(L12:L23)</f>
        <v>1.6280000000000003E-2</v>
      </c>
      <c r="M24" s="68"/>
      <c r="N24" s="87">
        <f>SUM(N12:N23)</f>
        <v>5.7000000000000002E-2</v>
      </c>
      <c r="O24" s="69"/>
      <c r="P24" s="69"/>
      <c r="Q24" s="68"/>
      <c r="R24" s="68"/>
      <c r="S24" s="68"/>
      <c r="T24" s="72"/>
      <c r="U24" s="72"/>
      <c r="V24" s="72"/>
      <c r="W24" s="68">
        <f>SUM(W12:W23)</f>
        <v>0</v>
      </c>
      <c r="X24" s="73"/>
      <c r="Y24" s="73"/>
      <c r="Z24" s="66"/>
      <c r="AA24" s="66"/>
      <c r="AB24" s="69"/>
      <c r="AC24" s="69"/>
      <c r="AD24" s="69"/>
      <c r="AE24" s="74"/>
      <c r="AF24" s="74"/>
      <c r="AG24" s="74"/>
      <c r="AH24" s="74"/>
    </row>
    <row r="25" spans="1:37">
      <c r="A25" s="64"/>
      <c r="B25" s="75"/>
      <c r="C25" s="66"/>
      <c r="D25" s="67"/>
      <c r="E25" s="68"/>
      <c r="F25" s="69"/>
      <c r="G25" s="70"/>
      <c r="H25" s="70"/>
      <c r="I25" s="70"/>
      <c r="J25" s="70"/>
      <c r="K25" s="71"/>
      <c r="L25" s="71"/>
      <c r="M25" s="68"/>
      <c r="N25" s="68"/>
      <c r="O25" s="69"/>
      <c r="P25" s="69"/>
      <c r="Q25" s="68"/>
      <c r="R25" s="68"/>
      <c r="S25" s="68"/>
      <c r="T25" s="72"/>
      <c r="U25" s="72"/>
      <c r="V25" s="72"/>
      <c r="W25" s="68"/>
      <c r="X25" s="73"/>
      <c r="Y25" s="73"/>
      <c r="Z25" s="66"/>
      <c r="AA25" s="66"/>
      <c r="AB25" s="69"/>
      <c r="AC25" s="69"/>
      <c r="AD25" s="69"/>
      <c r="AE25" s="74"/>
      <c r="AF25" s="74"/>
      <c r="AG25" s="74"/>
      <c r="AH25" s="74"/>
    </row>
    <row r="26" spans="1:37">
      <c r="A26" s="64"/>
      <c r="B26" s="66" t="s">
        <v>117</v>
      </c>
      <c r="C26" s="66"/>
      <c r="D26" s="67"/>
      <c r="E26" s="68"/>
      <c r="F26" s="69"/>
      <c r="G26" s="70"/>
      <c r="H26" s="70"/>
      <c r="I26" s="70"/>
      <c r="J26" s="70"/>
      <c r="K26" s="71"/>
      <c r="L26" s="71"/>
      <c r="M26" s="68"/>
      <c r="N26" s="68"/>
      <c r="O26" s="69"/>
      <c r="P26" s="69"/>
      <c r="Q26" s="68"/>
      <c r="R26" s="68"/>
      <c r="S26" s="68"/>
      <c r="T26" s="72"/>
      <c r="U26" s="72"/>
      <c r="V26" s="72"/>
      <c r="W26" s="68"/>
      <c r="X26" s="73"/>
      <c r="Y26" s="73"/>
      <c r="Z26" s="66"/>
      <c r="AA26" s="66"/>
      <c r="AB26" s="69"/>
      <c r="AC26" s="69"/>
      <c r="AD26" s="69"/>
      <c r="AE26" s="74"/>
      <c r="AF26" s="74"/>
      <c r="AG26" s="74"/>
      <c r="AH26" s="74"/>
    </row>
    <row r="27" spans="1:37">
      <c r="A27" s="64">
        <v>9</v>
      </c>
      <c r="B27" s="75" t="s">
        <v>81</v>
      </c>
      <c r="C27" s="66" t="s">
        <v>118</v>
      </c>
      <c r="D27" s="67" t="s">
        <v>119</v>
      </c>
      <c r="E27" s="68">
        <v>20</v>
      </c>
      <c r="F27" s="69" t="s">
        <v>120</v>
      </c>
      <c r="G27" s="70"/>
      <c r="H27" s="70">
        <f>ROUND(E27*G27,2)</f>
        <v>0</v>
      </c>
      <c r="I27" s="70"/>
      <c r="J27" s="70">
        <f>ROUND(E27*G27,2)</f>
        <v>0</v>
      </c>
      <c r="K27" s="71">
        <v>2.5600000000000002E-3</v>
      </c>
      <c r="L27" s="71">
        <f>E27*K27</f>
        <v>5.1200000000000002E-2</v>
      </c>
      <c r="M27" s="68"/>
      <c r="N27" s="68">
        <f>E27*M27</f>
        <v>0</v>
      </c>
      <c r="O27" s="69"/>
      <c r="P27" s="69" t="s">
        <v>85</v>
      </c>
      <c r="Q27" s="68"/>
      <c r="R27" s="68"/>
      <c r="S27" s="68"/>
      <c r="T27" s="72"/>
      <c r="U27" s="72"/>
      <c r="V27" s="72" t="s">
        <v>86</v>
      </c>
      <c r="W27" s="68"/>
      <c r="X27" s="76" t="s">
        <v>121</v>
      </c>
      <c r="Y27" s="76" t="s">
        <v>118</v>
      </c>
      <c r="Z27" s="66" t="s">
        <v>88</v>
      </c>
      <c r="AA27" s="66"/>
      <c r="AB27" s="69"/>
      <c r="AC27" s="69"/>
      <c r="AD27" s="69"/>
      <c r="AE27" s="74"/>
      <c r="AF27" s="74"/>
      <c r="AG27" s="74"/>
      <c r="AH27" s="74"/>
      <c r="AJ27" s="4" t="s">
        <v>89</v>
      </c>
      <c r="AK27" s="4" t="s">
        <v>90</v>
      </c>
    </row>
    <row r="28" spans="1:37">
      <c r="A28" s="64"/>
      <c r="B28" s="75"/>
      <c r="C28" s="66"/>
      <c r="D28" s="77" t="s">
        <v>122</v>
      </c>
      <c r="E28" s="78"/>
      <c r="F28" s="79"/>
      <c r="G28" s="80"/>
      <c r="H28" s="80"/>
      <c r="I28" s="80"/>
      <c r="J28" s="80"/>
      <c r="K28" s="81"/>
      <c r="L28" s="81"/>
      <c r="M28" s="78"/>
      <c r="N28" s="78"/>
      <c r="O28" s="79"/>
      <c r="P28" s="79"/>
      <c r="Q28" s="78"/>
      <c r="R28" s="78"/>
      <c r="S28" s="78"/>
      <c r="T28" s="82"/>
      <c r="U28" s="82"/>
      <c r="V28" s="82" t="s">
        <v>0</v>
      </c>
      <c r="W28" s="78"/>
      <c r="X28" s="83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>
        <v>10</v>
      </c>
      <c r="B29" s="75" t="s">
        <v>81</v>
      </c>
      <c r="C29" s="66" t="s">
        <v>123</v>
      </c>
      <c r="D29" s="67" t="s">
        <v>124</v>
      </c>
      <c r="E29" s="68">
        <v>20</v>
      </c>
      <c r="F29" s="69" t="s">
        <v>125</v>
      </c>
      <c r="G29" s="70"/>
      <c r="H29" s="70">
        <f>ROUND(E29*G29,2)</f>
        <v>0</v>
      </c>
      <c r="I29" s="70"/>
      <c r="J29" s="70">
        <f>ROUND(E29*G29,2)</f>
        <v>0</v>
      </c>
      <c r="K29" s="71"/>
      <c r="L29" s="71">
        <f>E29*K29</f>
        <v>0</v>
      </c>
      <c r="M29" s="68"/>
      <c r="N29" s="68">
        <f>E29*M29</f>
        <v>0</v>
      </c>
      <c r="O29" s="69"/>
      <c r="P29" s="69" t="s">
        <v>85</v>
      </c>
      <c r="Q29" s="68"/>
      <c r="R29" s="68"/>
      <c r="S29" s="68"/>
      <c r="T29" s="72"/>
      <c r="U29" s="72"/>
      <c r="V29" s="72" t="s">
        <v>86</v>
      </c>
      <c r="W29" s="68"/>
      <c r="X29" s="76" t="s">
        <v>126</v>
      </c>
      <c r="Y29" s="76" t="s">
        <v>123</v>
      </c>
      <c r="Z29" s="66" t="s">
        <v>88</v>
      </c>
      <c r="AA29" s="66"/>
      <c r="AB29" s="69"/>
      <c r="AC29" s="69"/>
      <c r="AD29" s="69"/>
      <c r="AE29" s="74"/>
      <c r="AF29" s="74"/>
      <c r="AG29" s="74"/>
      <c r="AH29" s="74"/>
      <c r="AJ29" s="4" t="s">
        <v>89</v>
      </c>
      <c r="AK29" s="4" t="s">
        <v>90</v>
      </c>
    </row>
    <row r="30" spans="1:37">
      <c r="A30" s="64"/>
      <c r="B30" s="75"/>
      <c r="C30" s="66"/>
      <c r="D30" s="77" t="s">
        <v>127</v>
      </c>
      <c r="E30" s="78"/>
      <c r="F30" s="79"/>
      <c r="G30" s="80"/>
      <c r="H30" s="80"/>
      <c r="I30" s="80"/>
      <c r="J30" s="80"/>
      <c r="K30" s="81"/>
      <c r="L30" s="81"/>
      <c r="M30" s="78"/>
      <c r="N30" s="78"/>
      <c r="O30" s="79"/>
      <c r="P30" s="79"/>
      <c r="Q30" s="78"/>
      <c r="R30" s="78"/>
      <c r="S30" s="78"/>
      <c r="T30" s="82"/>
      <c r="U30" s="82"/>
      <c r="V30" s="82" t="s">
        <v>0</v>
      </c>
      <c r="W30" s="78"/>
      <c r="X30" s="83"/>
      <c r="Y30" s="73"/>
      <c r="Z30" s="66"/>
      <c r="AA30" s="66"/>
      <c r="AB30" s="69"/>
      <c r="AC30" s="69"/>
      <c r="AD30" s="69"/>
      <c r="AE30" s="74"/>
      <c r="AF30" s="74"/>
      <c r="AG30" s="74"/>
      <c r="AH30" s="74"/>
    </row>
    <row r="31" spans="1:37">
      <c r="A31" s="64">
        <v>11</v>
      </c>
      <c r="B31" s="75" t="s">
        <v>81</v>
      </c>
      <c r="C31" s="66" t="s">
        <v>128</v>
      </c>
      <c r="D31" s="67" t="s">
        <v>129</v>
      </c>
      <c r="E31" s="68">
        <v>5</v>
      </c>
      <c r="F31" s="69" t="s">
        <v>125</v>
      </c>
      <c r="G31" s="70"/>
      <c r="H31" s="70">
        <f>ROUND(E31*G31,2)</f>
        <v>0</v>
      </c>
      <c r="I31" s="70"/>
      <c r="J31" s="70">
        <f>ROUND(E31*G31,2)</f>
        <v>0</v>
      </c>
      <c r="K31" s="71"/>
      <c r="L31" s="71">
        <f>E31*K31</f>
        <v>0</v>
      </c>
      <c r="M31" s="68"/>
      <c r="N31" s="68">
        <f>E31*M31</f>
        <v>0</v>
      </c>
      <c r="O31" s="69"/>
      <c r="P31" s="69" t="s">
        <v>85</v>
      </c>
      <c r="Q31" s="68"/>
      <c r="R31" s="68"/>
      <c r="S31" s="68"/>
      <c r="T31" s="72"/>
      <c r="U31" s="72"/>
      <c r="V31" s="72" t="s">
        <v>86</v>
      </c>
      <c r="W31" s="68"/>
      <c r="X31" s="76" t="s">
        <v>130</v>
      </c>
      <c r="Y31" s="76" t="s">
        <v>128</v>
      </c>
      <c r="Z31" s="66" t="s">
        <v>88</v>
      </c>
      <c r="AA31" s="66"/>
      <c r="AB31" s="69"/>
      <c r="AC31" s="69"/>
      <c r="AD31" s="69"/>
      <c r="AE31" s="74"/>
      <c r="AF31" s="74"/>
      <c r="AG31" s="74"/>
      <c r="AH31" s="74"/>
      <c r="AJ31" s="4" t="s">
        <v>89</v>
      </c>
      <c r="AK31" s="4" t="s">
        <v>90</v>
      </c>
    </row>
    <row r="32" spans="1:37">
      <c r="A32" s="64"/>
      <c r="B32" s="75"/>
      <c r="C32" s="66"/>
      <c r="D32" s="77" t="s">
        <v>131</v>
      </c>
      <c r="E32" s="78"/>
      <c r="F32" s="79"/>
      <c r="G32" s="80"/>
      <c r="H32" s="80"/>
      <c r="I32" s="80"/>
      <c r="J32" s="80"/>
      <c r="K32" s="81"/>
      <c r="L32" s="81"/>
      <c r="M32" s="78"/>
      <c r="N32" s="78"/>
      <c r="O32" s="79"/>
      <c r="P32" s="79"/>
      <c r="Q32" s="78"/>
      <c r="R32" s="78"/>
      <c r="S32" s="78"/>
      <c r="T32" s="82"/>
      <c r="U32" s="82"/>
      <c r="V32" s="82" t="s">
        <v>0</v>
      </c>
      <c r="W32" s="78"/>
      <c r="X32" s="83"/>
      <c r="Y32" s="73"/>
      <c r="Z32" s="66"/>
      <c r="AA32" s="66"/>
      <c r="AB32" s="69"/>
      <c r="AC32" s="69"/>
      <c r="AD32" s="69"/>
      <c r="AE32" s="74"/>
      <c r="AF32" s="74"/>
      <c r="AG32" s="74"/>
      <c r="AH32" s="74"/>
    </row>
    <row r="33" spans="1:37">
      <c r="A33" s="64">
        <v>12</v>
      </c>
      <c r="B33" s="75" t="s">
        <v>81</v>
      </c>
      <c r="C33" s="66" t="s">
        <v>132</v>
      </c>
      <c r="D33" s="67" t="s">
        <v>133</v>
      </c>
      <c r="E33" s="68">
        <v>5</v>
      </c>
      <c r="F33" s="69" t="s">
        <v>125</v>
      </c>
      <c r="G33" s="70"/>
      <c r="H33" s="70">
        <f t="shared" ref="H33:H38" si="0">ROUND(E33*G33,2)</f>
        <v>0</v>
      </c>
      <c r="I33" s="70"/>
      <c r="J33" s="70">
        <f t="shared" ref="J33:J38" si="1">ROUND(E33*G33,2)</f>
        <v>0</v>
      </c>
      <c r="K33" s="71">
        <v>1.3999999999999999E-4</v>
      </c>
      <c r="L33" s="71">
        <f t="shared" ref="L33:L38" si="2">E33*K33</f>
        <v>6.9999999999999988E-4</v>
      </c>
      <c r="M33" s="68"/>
      <c r="N33" s="68">
        <f t="shared" ref="N33:N38" si="3">E33*M33</f>
        <v>0</v>
      </c>
      <c r="O33" s="69"/>
      <c r="P33" s="69" t="s">
        <v>85</v>
      </c>
      <c r="Q33" s="68"/>
      <c r="R33" s="68"/>
      <c r="S33" s="68"/>
      <c r="T33" s="72"/>
      <c r="U33" s="72"/>
      <c r="V33" s="72" t="s">
        <v>86</v>
      </c>
      <c r="W33" s="68"/>
      <c r="X33" s="76" t="s">
        <v>134</v>
      </c>
      <c r="Y33" s="76" t="s">
        <v>132</v>
      </c>
      <c r="Z33" s="66" t="s">
        <v>88</v>
      </c>
      <c r="AA33" s="66"/>
      <c r="AB33" s="69"/>
      <c r="AC33" s="69"/>
      <c r="AD33" s="69"/>
      <c r="AE33" s="74"/>
      <c r="AF33" s="74"/>
      <c r="AG33" s="74"/>
      <c r="AH33" s="74"/>
      <c r="AJ33" s="4" t="s">
        <v>89</v>
      </c>
      <c r="AK33" s="4" t="s">
        <v>90</v>
      </c>
    </row>
    <row r="34" spans="1:37">
      <c r="A34" s="64">
        <v>13</v>
      </c>
      <c r="B34" s="75" t="s">
        <v>81</v>
      </c>
      <c r="C34" s="66" t="s">
        <v>135</v>
      </c>
      <c r="D34" s="67" t="s">
        <v>136</v>
      </c>
      <c r="E34" s="68">
        <v>20</v>
      </c>
      <c r="F34" s="69" t="s">
        <v>125</v>
      </c>
      <c r="G34" s="70"/>
      <c r="H34" s="70">
        <f t="shared" si="0"/>
        <v>0</v>
      </c>
      <c r="I34" s="70"/>
      <c r="J34" s="70">
        <f t="shared" si="1"/>
        <v>0</v>
      </c>
      <c r="K34" s="71">
        <v>2.3000000000000001E-4</v>
      </c>
      <c r="L34" s="71">
        <f t="shared" si="2"/>
        <v>4.5999999999999999E-3</v>
      </c>
      <c r="M34" s="68"/>
      <c r="N34" s="68">
        <f t="shared" si="3"/>
        <v>0</v>
      </c>
      <c r="O34" s="69"/>
      <c r="P34" s="69" t="s">
        <v>85</v>
      </c>
      <c r="Q34" s="68"/>
      <c r="R34" s="68"/>
      <c r="S34" s="68"/>
      <c r="T34" s="72"/>
      <c r="U34" s="72"/>
      <c r="V34" s="72" t="s">
        <v>86</v>
      </c>
      <c r="W34" s="68"/>
      <c r="X34" s="76" t="s">
        <v>137</v>
      </c>
      <c r="Y34" s="76" t="s">
        <v>135</v>
      </c>
      <c r="Z34" s="66" t="s">
        <v>88</v>
      </c>
      <c r="AA34" s="66"/>
      <c r="AB34" s="69"/>
      <c r="AC34" s="69"/>
      <c r="AD34" s="69"/>
      <c r="AE34" s="74"/>
      <c r="AF34" s="74"/>
      <c r="AG34" s="74"/>
      <c r="AH34" s="74"/>
      <c r="AJ34" s="4" t="s">
        <v>89</v>
      </c>
      <c r="AK34" s="4" t="s">
        <v>90</v>
      </c>
    </row>
    <row r="35" spans="1:37">
      <c r="A35" s="64">
        <v>14</v>
      </c>
      <c r="B35" s="75" t="s">
        <v>81</v>
      </c>
      <c r="C35" s="66" t="s">
        <v>138</v>
      </c>
      <c r="D35" s="67" t="s">
        <v>139</v>
      </c>
      <c r="E35" s="68">
        <v>1</v>
      </c>
      <c r="F35" s="69" t="s">
        <v>140</v>
      </c>
      <c r="G35" s="70"/>
      <c r="H35" s="70">
        <f t="shared" si="0"/>
        <v>0</v>
      </c>
      <c r="I35" s="70"/>
      <c r="J35" s="70">
        <f t="shared" si="1"/>
        <v>0</v>
      </c>
      <c r="K35" s="71">
        <v>1.2999999999999999E-4</v>
      </c>
      <c r="L35" s="71">
        <f t="shared" si="2"/>
        <v>1.2999999999999999E-4</v>
      </c>
      <c r="M35" s="68"/>
      <c r="N35" s="68">
        <f t="shared" si="3"/>
        <v>0</v>
      </c>
      <c r="O35" s="69"/>
      <c r="P35" s="69" t="s">
        <v>85</v>
      </c>
      <c r="Q35" s="68"/>
      <c r="R35" s="68"/>
      <c r="S35" s="68"/>
      <c r="T35" s="72"/>
      <c r="U35" s="72"/>
      <c r="V35" s="72" t="s">
        <v>86</v>
      </c>
      <c r="W35" s="68"/>
      <c r="X35" s="76" t="s">
        <v>141</v>
      </c>
      <c r="Y35" s="76" t="s">
        <v>138</v>
      </c>
      <c r="Z35" s="66" t="s">
        <v>107</v>
      </c>
      <c r="AA35" s="66"/>
      <c r="AB35" s="69"/>
      <c r="AC35" s="69"/>
      <c r="AD35" s="69"/>
      <c r="AE35" s="74"/>
      <c r="AF35" s="74"/>
      <c r="AG35" s="74"/>
      <c r="AH35" s="74"/>
      <c r="AJ35" s="4" t="s">
        <v>89</v>
      </c>
      <c r="AK35" s="4" t="s">
        <v>90</v>
      </c>
    </row>
    <row r="36" spans="1:37">
      <c r="A36" s="64">
        <v>15</v>
      </c>
      <c r="B36" s="75" t="s">
        <v>81</v>
      </c>
      <c r="C36" s="66" t="s">
        <v>142</v>
      </c>
      <c r="D36" s="67" t="s">
        <v>143</v>
      </c>
      <c r="E36" s="68">
        <v>10</v>
      </c>
      <c r="F36" s="69" t="s">
        <v>84</v>
      </c>
      <c r="G36" s="70"/>
      <c r="H36" s="70">
        <f t="shared" si="0"/>
        <v>0</v>
      </c>
      <c r="I36" s="70"/>
      <c r="J36" s="70">
        <f t="shared" si="1"/>
        <v>0</v>
      </c>
      <c r="K36" s="71"/>
      <c r="L36" s="71">
        <f t="shared" si="2"/>
        <v>0</v>
      </c>
      <c r="M36" s="68">
        <v>4.0000000000000001E-3</v>
      </c>
      <c r="N36" s="68">
        <f t="shared" si="3"/>
        <v>0.04</v>
      </c>
      <c r="O36" s="69"/>
      <c r="P36" s="69" t="s">
        <v>85</v>
      </c>
      <c r="Q36" s="68"/>
      <c r="R36" s="68"/>
      <c r="S36" s="68"/>
      <c r="T36" s="72"/>
      <c r="U36" s="72"/>
      <c r="V36" s="72" t="s">
        <v>86</v>
      </c>
      <c r="W36" s="68"/>
      <c r="X36" s="76" t="s">
        <v>144</v>
      </c>
      <c r="Y36" s="76" t="s">
        <v>142</v>
      </c>
      <c r="Z36" s="66" t="s">
        <v>88</v>
      </c>
      <c r="AA36" s="66"/>
      <c r="AB36" s="69"/>
      <c r="AC36" s="69"/>
      <c r="AD36" s="69"/>
      <c r="AE36" s="74"/>
      <c r="AF36" s="74"/>
      <c r="AG36" s="74"/>
      <c r="AH36" s="74"/>
      <c r="AJ36" s="4" t="s">
        <v>89</v>
      </c>
      <c r="AK36" s="4" t="s">
        <v>90</v>
      </c>
    </row>
    <row r="37" spans="1:37">
      <c r="A37" s="64">
        <v>16</v>
      </c>
      <c r="B37" s="75" t="s">
        <v>81</v>
      </c>
      <c r="C37" s="66" t="s">
        <v>145</v>
      </c>
      <c r="D37" s="67" t="s">
        <v>146</v>
      </c>
      <c r="E37" s="68">
        <v>10</v>
      </c>
      <c r="F37" s="69" t="s">
        <v>84</v>
      </c>
      <c r="G37" s="70"/>
      <c r="H37" s="70">
        <f t="shared" si="0"/>
        <v>0</v>
      </c>
      <c r="I37" s="70"/>
      <c r="J37" s="70">
        <f t="shared" si="1"/>
        <v>0</v>
      </c>
      <c r="K37" s="71">
        <v>1.0200000000000001E-3</v>
      </c>
      <c r="L37" s="71">
        <f t="shared" si="2"/>
        <v>1.0200000000000001E-2</v>
      </c>
      <c r="M37" s="68"/>
      <c r="N37" s="68">
        <f t="shared" si="3"/>
        <v>0</v>
      </c>
      <c r="O37" s="69"/>
      <c r="P37" s="69" t="s">
        <v>85</v>
      </c>
      <c r="Q37" s="68"/>
      <c r="R37" s="68"/>
      <c r="S37" s="68"/>
      <c r="T37" s="72"/>
      <c r="U37" s="72"/>
      <c r="V37" s="72" t="s">
        <v>86</v>
      </c>
      <c r="W37" s="68"/>
      <c r="X37" s="76" t="s">
        <v>147</v>
      </c>
      <c r="Y37" s="76" t="s">
        <v>145</v>
      </c>
      <c r="Z37" s="66" t="s">
        <v>88</v>
      </c>
      <c r="AA37" s="66"/>
      <c r="AB37" s="69"/>
      <c r="AC37" s="69"/>
      <c r="AD37" s="69"/>
      <c r="AE37" s="74"/>
      <c r="AF37" s="74"/>
      <c r="AG37" s="74"/>
      <c r="AH37" s="74"/>
      <c r="AJ37" s="4" t="s">
        <v>89</v>
      </c>
      <c r="AK37" s="4" t="s">
        <v>90</v>
      </c>
    </row>
    <row r="38" spans="1:37">
      <c r="A38" s="64">
        <v>17</v>
      </c>
      <c r="B38" s="75" t="s">
        <v>81</v>
      </c>
      <c r="C38" s="66" t="s">
        <v>148</v>
      </c>
      <c r="D38" s="67" t="s">
        <v>149</v>
      </c>
      <c r="E38" s="68"/>
      <c r="F38" s="69" t="s">
        <v>53</v>
      </c>
      <c r="G38" s="70"/>
      <c r="H38" s="70">
        <f t="shared" si="0"/>
        <v>0</v>
      </c>
      <c r="I38" s="70"/>
      <c r="J38" s="70">
        <f t="shared" si="1"/>
        <v>0</v>
      </c>
      <c r="K38" s="71"/>
      <c r="L38" s="71">
        <f t="shared" si="2"/>
        <v>0</v>
      </c>
      <c r="M38" s="68"/>
      <c r="N38" s="68">
        <f t="shared" si="3"/>
        <v>0</v>
      </c>
      <c r="O38" s="69"/>
      <c r="P38" s="69" t="s">
        <v>85</v>
      </c>
      <c r="Q38" s="68"/>
      <c r="R38" s="68"/>
      <c r="S38" s="68"/>
      <c r="T38" s="72"/>
      <c r="U38" s="72"/>
      <c r="V38" s="72" t="s">
        <v>86</v>
      </c>
      <c r="W38" s="68"/>
      <c r="X38" s="76" t="s">
        <v>150</v>
      </c>
      <c r="Y38" s="76" t="s">
        <v>148</v>
      </c>
      <c r="Z38" s="66" t="s">
        <v>115</v>
      </c>
      <c r="AA38" s="66"/>
      <c r="AB38" s="69"/>
      <c r="AC38" s="69"/>
      <c r="AD38" s="69"/>
      <c r="AE38" s="74"/>
      <c r="AF38" s="74"/>
      <c r="AG38" s="74"/>
      <c r="AH38" s="74"/>
      <c r="AJ38" s="4" t="s">
        <v>89</v>
      </c>
      <c r="AK38" s="4" t="s">
        <v>90</v>
      </c>
    </row>
    <row r="39" spans="1:37">
      <c r="A39" s="64"/>
      <c r="B39" s="75"/>
      <c r="C39" s="66"/>
      <c r="D39" s="84" t="s">
        <v>151</v>
      </c>
      <c r="E39" s="85">
        <f>J39</f>
        <v>0</v>
      </c>
      <c r="F39" s="69"/>
      <c r="G39" s="70"/>
      <c r="H39" s="85">
        <f>SUM(H26:H38)</f>
        <v>0</v>
      </c>
      <c r="I39" s="85">
        <f>SUM(I26:I38)</f>
        <v>0</v>
      </c>
      <c r="J39" s="85">
        <f>SUM(J26:J38)</f>
        <v>0</v>
      </c>
      <c r="K39" s="71"/>
      <c r="L39" s="86">
        <f>SUM(L26:L38)</f>
        <v>6.6830000000000001E-2</v>
      </c>
      <c r="M39" s="68"/>
      <c r="N39" s="87">
        <f>SUM(N26:N38)</f>
        <v>0.04</v>
      </c>
      <c r="O39" s="69"/>
      <c r="P39" s="69"/>
      <c r="Q39" s="68"/>
      <c r="R39" s="68"/>
      <c r="S39" s="68"/>
      <c r="T39" s="72"/>
      <c r="U39" s="72"/>
      <c r="V39" s="72"/>
      <c r="W39" s="68">
        <f>SUM(W26:W38)</f>
        <v>0</v>
      </c>
      <c r="X39" s="73"/>
      <c r="Y39" s="73"/>
      <c r="Z39" s="66"/>
      <c r="AA39" s="66"/>
      <c r="AB39" s="69"/>
      <c r="AC39" s="69"/>
      <c r="AD39" s="69"/>
      <c r="AE39" s="74"/>
      <c r="AF39" s="74"/>
      <c r="AG39" s="74"/>
      <c r="AH39" s="74"/>
    </row>
    <row r="40" spans="1:37">
      <c r="A40" s="64"/>
      <c r="B40" s="75"/>
      <c r="C40" s="66"/>
      <c r="D40" s="67"/>
      <c r="E40" s="68"/>
      <c r="F40" s="69"/>
      <c r="G40" s="70"/>
      <c r="H40" s="70"/>
      <c r="I40" s="70"/>
      <c r="J40" s="70"/>
      <c r="K40" s="71"/>
      <c r="L40" s="71"/>
      <c r="M40" s="68"/>
      <c r="N40" s="68"/>
      <c r="O40" s="69"/>
      <c r="P40" s="69"/>
      <c r="Q40" s="68"/>
      <c r="R40" s="68"/>
      <c r="S40" s="68"/>
      <c r="T40" s="72"/>
      <c r="U40" s="72"/>
      <c r="V40" s="72"/>
      <c r="W40" s="68"/>
      <c r="X40" s="73"/>
      <c r="Y40" s="73"/>
      <c r="Z40" s="66"/>
      <c r="AA40" s="66"/>
      <c r="AB40" s="69"/>
      <c r="AC40" s="69"/>
      <c r="AD40" s="69"/>
      <c r="AE40" s="74"/>
      <c r="AF40" s="74"/>
      <c r="AG40" s="74"/>
      <c r="AH40" s="74"/>
    </row>
    <row r="41" spans="1:37">
      <c r="A41" s="64"/>
      <c r="B41" s="66" t="s">
        <v>152</v>
      </c>
      <c r="C41" s="66"/>
      <c r="D41" s="67"/>
      <c r="E41" s="68"/>
      <c r="F41" s="69"/>
      <c r="G41" s="70"/>
      <c r="H41" s="70"/>
      <c r="I41" s="70"/>
      <c r="J41" s="70"/>
      <c r="K41" s="71"/>
      <c r="L41" s="71"/>
      <c r="M41" s="68"/>
      <c r="N41" s="68"/>
      <c r="O41" s="69"/>
      <c r="P41" s="69"/>
      <c r="Q41" s="68"/>
      <c r="R41" s="68"/>
      <c r="S41" s="68"/>
      <c r="T41" s="72"/>
      <c r="U41" s="72"/>
      <c r="V41" s="72"/>
      <c r="W41" s="68"/>
      <c r="X41" s="73"/>
      <c r="Y41" s="73"/>
      <c r="Z41" s="66"/>
      <c r="AA41" s="66"/>
      <c r="AB41" s="69"/>
      <c r="AC41" s="69"/>
      <c r="AD41" s="69"/>
      <c r="AE41" s="74"/>
      <c r="AF41" s="74"/>
      <c r="AG41" s="74"/>
      <c r="AH41" s="74"/>
    </row>
    <row r="42" spans="1:37">
      <c r="A42" s="64">
        <v>18</v>
      </c>
      <c r="B42" s="75" t="s">
        <v>81</v>
      </c>
      <c r="C42" s="66" t="s">
        <v>153</v>
      </c>
      <c r="D42" s="67" t="s">
        <v>154</v>
      </c>
      <c r="E42" s="68">
        <v>3</v>
      </c>
      <c r="F42" s="69" t="s">
        <v>120</v>
      </c>
      <c r="G42" s="70"/>
      <c r="H42" s="70">
        <f>ROUND(E42*G42,2)</f>
        <v>0</v>
      </c>
      <c r="I42" s="70"/>
      <c r="J42" s="70">
        <f>ROUND(E42*G42,2)</f>
        <v>0</v>
      </c>
      <c r="K42" s="71"/>
      <c r="L42" s="71">
        <f>E42*K42</f>
        <v>0</v>
      </c>
      <c r="M42" s="68">
        <v>1.9E-2</v>
      </c>
      <c r="N42" s="68">
        <f>E42*M42</f>
        <v>5.6999999999999995E-2</v>
      </c>
      <c r="O42" s="69"/>
      <c r="P42" s="69" t="s">
        <v>85</v>
      </c>
      <c r="Q42" s="68"/>
      <c r="R42" s="68"/>
      <c r="S42" s="68"/>
      <c r="T42" s="72"/>
      <c r="U42" s="72"/>
      <c r="V42" s="72" t="s">
        <v>86</v>
      </c>
      <c r="W42" s="68"/>
      <c r="X42" s="76" t="s">
        <v>155</v>
      </c>
      <c r="Y42" s="76" t="s">
        <v>153</v>
      </c>
      <c r="Z42" s="66" t="s">
        <v>88</v>
      </c>
      <c r="AA42" s="66"/>
      <c r="AB42" s="69"/>
      <c r="AC42" s="69"/>
      <c r="AD42" s="69"/>
      <c r="AE42" s="74"/>
      <c r="AF42" s="74"/>
      <c r="AG42" s="74"/>
      <c r="AH42" s="74"/>
      <c r="AJ42" s="4" t="s">
        <v>89</v>
      </c>
      <c r="AK42" s="4" t="s">
        <v>90</v>
      </c>
    </row>
    <row r="43" spans="1:37">
      <c r="A43" s="64">
        <v>19</v>
      </c>
      <c r="B43" s="75" t="s">
        <v>81</v>
      </c>
      <c r="C43" s="66" t="s">
        <v>156</v>
      </c>
      <c r="D43" s="67" t="s">
        <v>157</v>
      </c>
      <c r="E43" s="68">
        <v>7</v>
      </c>
      <c r="F43" s="69" t="s">
        <v>120</v>
      </c>
      <c r="G43" s="70"/>
      <c r="H43" s="70">
        <f>ROUND(E43*G43,2)</f>
        <v>0</v>
      </c>
      <c r="I43" s="70"/>
      <c r="J43" s="70">
        <f>ROUND(E43*G43,2)</f>
        <v>0</v>
      </c>
      <c r="K43" s="71"/>
      <c r="L43" s="71">
        <f>E43*K43</f>
        <v>0</v>
      </c>
      <c r="M43" s="68">
        <v>1.9E-2</v>
      </c>
      <c r="N43" s="68">
        <f>E43*M43</f>
        <v>0.13300000000000001</v>
      </c>
      <c r="O43" s="69"/>
      <c r="P43" s="69" t="s">
        <v>85</v>
      </c>
      <c r="Q43" s="68"/>
      <c r="R43" s="68"/>
      <c r="S43" s="68"/>
      <c r="T43" s="72"/>
      <c r="U43" s="72"/>
      <c r="V43" s="72" t="s">
        <v>86</v>
      </c>
      <c r="W43" s="68"/>
      <c r="X43" s="76" t="s">
        <v>155</v>
      </c>
      <c r="Y43" s="76" t="s">
        <v>156</v>
      </c>
      <c r="Z43" s="66" t="s">
        <v>88</v>
      </c>
      <c r="AA43" s="66"/>
      <c r="AB43" s="69"/>
      <c r="AC43" s="69"/>
      <c r="AD43" s="69"/>
      <c r="AE43" s="74"/>
      <c r="AF43" s="74"/>
      <c r="AG43" s="74"/>
      <c r="AH43" s="74"/>
      <c r="AJ43" s="4" t="s">
        <v>89</v>
      </c>
      <c r="AK43" s="4" t="s">
        <v>90</v>
      </c>
    </row>
    <row r="44" spans="1:37">
      <c r="A44" s="64">
        <v>20</v>
      </c>
      <c r="B44" s="75" t="s">
        <v>81</v>
      </c>
      <c r="C44" s="66" t="s">
        <v>158</v>
      </c>
      <c r="D44" s="67" t="s">
        <v>159</v>
      </c>
      <c r="E44" s="68">
        <v>10</v>
      </c>
      <c r="F44" s="69" t="s">
        <v>120</v>
      </c>
      <c r="G44" s="70"/>
      <c r="H44" s="70">
        <f>ROUND(E44*G44,2)</f>
        <v>0</v>
      </c>
      <c r="I44" s="70"/>
      <c r="J44" s="70">
        <f>ROUND(E44*G44,2)</f>
        <v>0</v>
      </c>
      <c r="K44" s="71">
        <v>1.65E-3</v>
      </c>
      <c r="L44" s="71">
        <f>E44*K44</f>
        <v>1.6500000000000001E-2</v>
      </c>
      <c r="M44" s="68"/>
      <c r="N44" s="68">
        <f>E44*M44</f>
        <v>0</v>
      </c>
      <c r="O44" s="69"/>
      <c r="P44" s="69" t="s">
        <v>85</v>
      </c>
      <c r="Q44" s="68"/>
      <c r="R44" s="68"/>
      <c r="S44" s="68"/>
      <c r="T44" s="72"/>
      <c r="U44" s="72"/>
      <c r="V44" s="72" t="s">
        <v>86</v>
      </c>
      <c r="W44" s="68"/>
      <c r="X44" s="76" t="s">
        <v>160</v>
      </c>
      <c r="Y44" s="76" t="s">
        <v>158</v>
      </c>
      <c r="Z44" s="66" t="s">
        <v>88</v>
      </c>
      <c r="AA44" s="66"/>
      <c r="AB44" s="69"/>
      <c r="AC44" s="69"/>
      <c r="AD44" s="69"/>
      <c r="AE44" s="74"/>
      <c r="AF44" s="74"/>
      <c r="AG44" s="74"/>
      <c r="AH44" s="74"/>
      <c r="AJ44" s="4" t="s">
        <v>89</v>
      </c>
      <c r="AK44" s="4" t="s">
        <v>90</v>
      </c>
    </row>
    <row r="45" spans="1:37">
      <c r="A45" s="64"/>
      <c r="B45" s="75"/>
      <c r="C45" s="66"/>
      <c r="D45" s="77" t="s">
        <v>161</v>
      </c>
      <c r="E45" s="78"/>
      <c r="F45" s="79"/>
      <c r="G45" s="80"/>
      <c r="H45" s="80"/>
      <c r="I45" s="80"/>
      <c r="J45" s="80"/>
      <c r="K45" s="81"/>
      <c r="L45" s="81"/>
      <c r="M45" s="78"/>
      <c r="N45" s="78"/>
      <c r="O45" s="79"/>
      <c r="P45" s="79"/>
      <c r="Q45" s="78"/>
      <c r="R45" s="78"/>
      <c r="S45" s="78"/>
      <c r="T45" s="82"/>
      <c r="U45" s="82"/>
      <c r="V45" s="82" t="s">
        <v>0</v>
      </c>
      <c r="W45" s="78"/>
      <c r="X45" s="83"/>
      <c r="Y45" s="73"/>
      <c r="Z45" s="66"/>
      <c r="AA45" s="66"/>
      <c r="AB45" s="69"/>
      <c r="AC45" s="69"/>
      <c r="AD45" s="69"/>
      <c r="AE45" s="74"/>
      <c r="AF45" s="74"/>
      <c r="AG45" s="74"/>
      <c r="AH45" s="74"/>
    </row>
    <row r="46" spans="1:37" ht="25.5">
      <c r="A46" s="64">
        <v>21</v>
      </c>
      <c r="B46" s="75" t="s">
        <v>81</v>
      </c>
      <c r="C46" s="66" t="s">
        <v>162</v>
      </c>
      <c r="D46" s="67" t="s">
        <v>163</v>
      </c>
      <c r="E46" s="68">
        <v>11</v>
      </c>
      <c r="F46" s="69" t="s">
        <v>120</v>
      </c>
      <c r="G46" s="70"/>
      <c r="H46" s="70">
        <f>ROUND(E46*G46,2)</f>
        <v>0</v>
      </c>
      <c r="I46" s="70"/>
      <c r="J46" s="70">
        <f>ROUND(E46*G46,2)</f>
        <v>0</v>
      </c>
      <c r="K46" s="71"/>
      <c r="L46" s="71">
        <f>E46*K46</f>
        <v>0</v>
      </c>
      <c r="M46" s="68"/>
      <c r="N46" s="68">
        <f>E46*M46</f>
        <v>0</v>
      </c>
      <c r="O46" s="69"/>
      <c r="P46" s="69" t="s">
        <v>85</v>
      </c>
      <c r="Q46" s="68"/>
      <c r="R46" s="68"/>
      <c r="S46" s="68"/>
      <c r="T46" s="72"/>
      <c r="U46" s="72"/>
      <c r="V46" s="72" t="s">
        <v>86</v>
      </c>
      <c r="W46" s="68"/>
      <c r="X46" s="76" t="s">
        <v>164</v>
      </c>
      <c r="Y46" s="76" t="s">
        <v>162</v>
      </c>
      <c r="Z46" s="66" t="s">
        <v>107</v>
      </c>
      <c r="AA46" s="66"/>
      <c r="AB46" s="69"/>
      <c r="AC46" s="69"/>
      <c r="AD46" s="69"/>
      <c r="AE46" s="74"/>
      <c r="AF46" s="74"/>
      <c r="AG46" s="74"/>
      <c r="AH46" s="74"/>
      <c r="AJ46" s="4" t="s">
        <v>89</v>
      </c>
      <c r="AK46" s="4" t="s">
        <v>90</v>
      </c>
    </row>
    <row r="47" spans="1:37">
      <c r="A47" s="64"/>
      <c r="B47" s="75"/>
      <c r="C47" s="66"/>
      <c r="D47" s="77" t="s">
        <v>165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78"/>
      <c r="X47" s="83"/>
      <c r="Y47" s="73"/>
      <c r="Z47" s="66"/>
      <c r="AA47" s="66"/>
      <c r="AB47" s="69"/>
      <c r="AC47" s="69"/>
      <c r="AD47" s="69"/>
      <c r="AE47" s="74"/>
      <c r="AF47" s="74"/>
      <c r="AG47" s="74"/>
      <c r="AH47" s="74"/>
    </row>
    <row r="48" spans="1:37">
      <c r="A48" s="64">
        <v>22</v>
      </c>
      <c r="B48" s="75" t="s">
        <v>81</v>
      </c>
      <c r="C48" s="66" t="s">
        <v>166</v>
      </c>
      <c r="D48" s="67" t="s">
        <v>167</v>
      </c>
      <c r="E48" s="68">
        <v>11</v>
      </c>
      <c r="F48" s="69" t="s">
        <v>120</v>
      </c>
      <c r="G48" s="70"/>
      <c r="H48" s="70">
        <f t="shared" ref="H48:H60" si="4">ROUND(E48*G48,2)</f>
        <v>0</v>
      </c>
      <c r="I48" s="70"/>
      <c r="J48" s="70">
        <f t="shared" ref="J48:J60" si="5">ROUND(E48*G48,2)</f>
        <v>0</v>
      </c>
      <c r="K48" s="71"/>
      <c r="L48" s="71">
        <f t="shared" ref="L48:L60" si="6">E48*K48</f>
        <v>0</v>
      </c>
      <c r="M48" s="68"/>
      <c r="N48" s="68">
        <f t="shared" ref="N48:N60" si="7">E48*M48</f>
        <v>0</v>
      </c>
      <c r="O48" s="69"/>
      <c r="P48" s="69" t="s">
        <v>85</v>
      </c>
      <c r="Q48" s="68"/>
      <c r="R48" s="68"/>
      <c r="S48" s="68"/>
      <c r="T48" s="72"/>
      <c r="U48" s="72"/>
      <c r="V48" s="72" t="s">
        <v>86</v>
      </c>
      <c r="W48" s="68"/>
      <c r="X48" s="76" t="s">
        <v>168</v>
      </c>
      <c r="Y48" s="76" t="s">
        <v>166</v>
      </c>
      <c r="Z48" s="66" t="s">
        <v>107</v>
      </c>
      <c r="AA48" s="66"/>
      <c r="AB48" s="69"/>
      <c r="AC48" s="69"/>
      <c r="AD48" s="69"/>
      <c r="AE48" s="74"/>
      <c r="AF48" s="74"/>
      <c r="AG48" s="74"/>
      <c r="AH48" s="74"/>
      <c r="AJ48" s="4" t="s">
        <v>89</v>
      </c>
      <c r="AK48" s="4" t="s">
        <v>90</v>
      </c>
    </row>
    <row r="49" spans="1:37">
      <c r="A49" s="64">
        <v>23</v>
      </c>
      <c r="B49" s="75" t="s">
        <v>81</v>
      </c>
      <c r="C49" s="66" t="s">
        <v>169</v>
      </c>
      <c r="D49" s="67" t="s">
        <v>170</v>
      </c>
      <c r="E49" s="68">
        <v>2</v>
      </c>
      <c r="F49" s="69" t="s">
        <v>120</v>
      </c>
      <c r="G49" s="70"/>
      <c r="H49" s="70">
        <f t="shared" si="4"/>
        <v>0</v>
      </c>
      <c r="I49" s="70"/>
      <c r="J49" s="70">
        <f t="shared" si="5"/>
        <v>0</v>
      </c>
      <c r="K49" s="71"/>
      <c r="L49" s="71">
        <f t="shared" si="6"/>
        <v>0</v>
      </c>
      <c r="M49" s="68">
        <v>2.4E-2</v>
      </c>
      <c r="N49" s="68">
        <f t="shared" si="7"/>
        <v>4.8000000000000001E-2</v>
      </c>
      <c r="O49" s="69"/>
      <c r="P49" s="69" t="s">
        <v>85</v>
      </c>
      <c r="Q49" s="68"/>
      <c r="R49" s="68"/>
      <c r="S49" s="68"/>
      <c r="T49" s="72"/>
      <c r="U49" s="72"/>
      <c r="V49" s="72" t="s">
        <v>86</v>
      </c>
      <c r="W49" s="68"/>
      <c r="X49" s="76" t="s">
        <v>171</v>
      </c>
      <c r="Y49" s="76" t="s">
        <v>169</v>
      </c>
      <c r="Z49" s="66" t="s">
        <v>88</v>
      </c>
      <c r="AA49" s="66"/>
      <c r="AB49" s="69"/>
      <c r="AC49" s="69"/>
      <c r="AD49" s="69"/>
      <c r="AE49" s="74"/>
      <c r="AF49" s="74"/>
      <c r="AG49" s="74"/>
      <c r="AH49" s="74"/>
      <c r="AJ49" s="4" t="s">
        <v>89</v>
      </c>
      <c r="AK49" s="4" t="s">
        <v>90</v>
      </c>
    </row>
    <row r="50" spans="1:37">
      <c r="A50" s="64">
        <v>24</v>
      </c>
      <c r="B50" s="75" t="s">
        <v>81</v>
      </c>
      <c r="C50" s="66" t="s">
        <v>172</v>
      </c>
      <c r="D50" s="67" t="s">
        <v>173</v>
      </c>
      <c r="E50" s="68">
        <v>2</v>
      </c>
      <c r="F50" s="69" t="s">
        <v>120</v>
      </c>
      <c r="G50" s="70"/>
      <c r="H50" s="70">
        <f t="shared" si="4"/>
        <v>0</v>
      </c>
      <c r="I50" s="70"/>
      <c r="J50" s="70">
        <f t="shared" si="5"/>
        <v>0</v>
      </c>
      <c r="K50" s="71">
        <v>1.7000000000000001E-4</v>
      </c>
      <c r="L50" s="71">
        <f t="shared" si="6"/>
        <v>3.4000000000000002E-4</v>
      </c>
      <c r="M50" s="68"/>
      <c r="N50" s="68">
        <f t="shared" si="7"/>
        <v>0</v>
      </c>
      <c r="O50" s="69"/>
      <c r="P50" s="69" t="s">
        <v>85</v>
      </c>
      <c r="Q50" s="68"/>
      <c r="R50" s="68"/>
      <c r="S50" s="68"/>
      <c r="T50" s="72"/>
      <c r="U50" s="72"/>
      <c r="V50" s="72" t="s">
        <v>86</v>
      </c>
      <c r="W50" s="68"/>
      <c r="X50" s="76" t="s">
        <v>174</v>
      </c>
      <c r="Y50" s="76" t="s">
        <v>172</v>
      </c>
      <c r="Z50" s="66" t="s">
        <v>88</v>
      </c>
      <c r="AA50" s="66"/>
      <c r="AB50" s="69"/>
      <c r="AC50" s="69"/>
      <c r="AD50" s="69"/>
      <c r="AE50" s="74"/>
      <c r="AF50" s="74"/>
      <c r="AG50" s="74"/>
      <c r="AH50" s="74"/>
      <c r="AJ50" s="4" t="s">
        <v>89</v>
      </c>
      <c r="AK50" s="4" t="s">
        <v>90</v>
      </c>
    </row>
    <row r="51" spans="1:37">
      <c r="A51" s="64">
        <v>25</v>
      </c>
      <c r="B51" s="75" t="s">
        <v>81</v>
      </c>
      <c r="C51" s="66" t="s">
        <v>175</v>
      </c>
      <c r="D51" s="67" t="s">
        <v>176</v>
      </c>
      <c r="E51" s="68">
        <v>7</v>
      </c>
      <c r="F51" s="69" t="s">
        <v>120</v>
      </c>
      <c r="G51" s="70"/>
      <c r="H51" s="70">
        <f t="shared" si="4"/>
        <v>0</v>
      </c>
      <c r="I51" s="70"/>
      <c r="J51" s="70">
        <f t="shared" si="5"/>
        <v>0</v>
      </c>
      <c r="K51" s="71"/>
      <c r="L51" s="71">
        <f t="shared" si="6"/>
        <v>0</v>
      </c>
      <c r="M51" s="68">
        <v>8.9999999999999993E-3</v>
      </c>
      <c r="N51" s="68">
        <f t="shared" si="7"/>
        <v>6.3E-2</v>
      </c>
      <c r="O51" s="69"/>
      <c r="P51" s="69" t="s">
        <v>85</v>
      </c>
      <c r="Q51" s="68"/>
      <c r="R51" s="68"/>
      <c r="S51" s="68"/>
      <c r="T51" s="72"/>
      <c r="U51" s="72"/>
      <c r="V51" s="72" t="s">
        <v>86</v>
      </c>
      <c r="W51" s="68"/>
      <c r="X51" s="76" t="s">
        <v>177</v>
      </c>
      <c r="Y51" s="76" t="s">
        <v>175</v>
      </c>
      <c r="Z51" s="66" t="s">
        <v>88</v>
      </c>
      <c r="AA51" s="66"/>
      <c r="AB51" s="69"/>
      <c r="AC51" s="69"/>
      <c r="AD51" s="69"/>
      <c r="AE51" s="74"/>
      <c r="AF51" s="74"/>
      <c r="AG51" s="74"/>
      <c r="AH51" s="74"/>
      <c r="AJ51" s="4" t="s">
        <v>89</v>
      </c>
      <c r="AK51" s="4" t="s">
        <v>90</v>
      </c>
    </row>
    <row r="52" spans="1:37">
      <c r="A52" s="64">
        <v>26</v>
      </c>
      <c r="B52" s="75" t="s">
        <v>81</v>
      </c>
      <c r="C52" s="66" t="s">
        <v>178</v>
      </c>
      <c r="D52" s="67" t="s">
        <v>179</v>
      </c>
      <c r="E52" s="68">
        <v>7</v>
      </c>
      <c r="F52" s="69" t="s">
        <v>84</v>
      </c>
      <c r="G52" s="70"/>
      <c r="H52" s="70">
        <f t="shared" si="4"/>
        <v>0</v>
      </c>
      <c r="I52" s="70"/>
      <c r="J52" s="70">
        <f t="shared" si="5"/>
        <v>0</v>
      </c>
      <c r="K52" s="71">
        <v>8.7799999999999996E-3</v>
      </c>
      <c r="L52" s="71">
        <f t="shared" si="6"/>
        <v>6.1460000000000001E-2</v>
      </c>
      <c r="M52" s="68"/>
      <c r="N52" s="68">
        <f t="shared" si="7"/>
        <v>0</v>
      </c>
      <c r="O52" s="69"/>
      <c r="P52" s="69" t="s">
        <v>85</v>
      </c>
      <c r="Q52" s="68"/>
      <c r="R52" s="68"/>
      <c r="S52" s="68"/>
      <c r="T52" s="72"/>
      <c r="U52" s="72"/>
      <c r="V52" s="72" t="s">
        <v>86</v>
      </c>
      <c r="W52" s="68"/>
      <c r="X52" s="76" t="s">
        <v>180</v>
      </c>
      <c r="Y52" s="76" t="s">
        <v>178</v>
      </c>
      <c r="Z52" s="66" t="s">
        <v>107</v>
      </c>
      <c r="AA52" s="66"/>
      <c r="AB52" s="69"/>
      <c r="AC52" s="69"/>
      <c r="AD52" s="69"/>
      <c r="AE52" s="74"/>
      <c r="AF52" s="74"/>
      <c r="AG52" s="74"/>
      <c r="AH52" s="74"/>
      <c r="AJ52" s="4" t="s">
        <v>89</v>
      </c>
      <c r="AK52" s="4" t="s">
        <v>90</v>
      </c>
    </row>
    <row r="53" spans="1:37">
      <c r="A53" s="64">
        <v>27</v>
      </c>
      <c r="B53" s="75" t="s">
        <v>81</v>
      </c>
      <c r="C53" s="66" t="s">
        <v>181</v>
      </c>
      <c r="D53" s="67" t="s">
        <v>182</v>
      </c>
      <c r="E53" s="68">
        <v>7</v>
      </c>
      <c r="F53" s="69" t="s">
        <v>120</v>
      </c>
      <c r="G53" s="70"/>
      <c r="H53" s="70">
        <f t="shared" si="4"/>
        <v>0</v>
      </c>
      <c r="I53" s="70"/>
      <c r="J53" s="70">
        <f t="shared" si="5"/>
        <v>0</v>
      </c>
      <c r="K53" s="71">
        <v>9.0000000000000006E-5</v>
      </c>
      <c r="L53" s="71">
        <f t="shared" si="6"/>
        <v>6.3000000000000003E-4</v>
      </c>
      <c r="M53" s="68"/>
      <c r="N53" s="68">
        <f t="shared" si="7"/>
        <v>0</v>
      </c>
      <c r="O53" s="69"/>
      <c r="P53" s="69" t="s">
        <v>85</v>
      </c>
      <c r="Q53" s="68"/>
      <c r="R53" s="68"/>
      <c r="S53" s="68"/>
      <c r="T53" s="72"/>
      <c r="U53" s="72"/>
      <c r="V53" s="72" t="s">
        <v>86</v>
      </c>
      <c r="W53" s="68"/>
      <c r="X53" s="76" t="s">
        <v>183</v>
      </c>
      <c r="Y53" s="76" t="s">
        <v>181</v>
      </c>
      <c r="Z53" s="66" t="s">
        <v>107</v>
      </c>
      <c r="AA53" s="66"/>
      <c r="AB53" s="69"/>
      <c r="AC53" s="69"/>
      <c r="AD53" s="69"/>
      <c r="AE53" s="74"/>
      <c r="AF53" s="74"/>
      <c r="AG53" s="74"/>
      <c r="AH53" s="74"/>
      <c r="AJ53" s="4" t="s">
        <v>89</v>
      </c>
      <c r="AK53" s="4" t="s">
        <v>90</v>
      </c>
    </row>
    <row r="54" spans="1:37">
      <c r="A54" s="64">
        <v>28</v>
      </c>
      <c r="B54" s="75" t="s">
        <v>81</v>
      </c>
      <c r="C54" s="66" t="s">
        <v>184</v>
      </c>
      <c r="D54" s="67" t="s">
        <v>185</v>
      </c>
      <c r="E54" s="68">
        <v>7</v>
      </c>
      <c r="F54" s="69" t="s">
        <v>120</v>
      </c>
      <c r="G54" s="70"/>
      <c r="H54" s="70">
        <f t="shared" si="4"/>
        <v>0</v>
      </c>
      <c r="I54" s="70"/>
      <c r="J54" s="70">
        <f t="shared" si="5"/>
        <v>0</v>
      </c>
      <c r="K54" s="71">
        <v>2.0000000000000002E-5</v>
      </c>
      <c r="L54" s="71">
        <f t="shared" si="6"/>
        <v>1.4000000000000001E-4</v>
      </c>
      <c r="M54" s="68"/>
      <c r="N54" s="68">
        <f t="shared" si="7"/>
        <v>0</v>
      </c>
      <c r="O54" s="69"/>
      <c r="P54" s="69" t="s">
        <v>85</v>
      </c>
      <c r="Q54" s="68"/>
      <c r="R54" s="68"/>
      <c r="S54" s="68"/>
      <c r="T54" s="72"/>
      <c r="U54" s="72"/>
      <c r="V54" s="72" t="s">
        <v>86</v>
      </c>
      <c r="W54" s="68"/>
      <c r="X54" s="76" t="s">
        <v>186</v>
      </c>
      <c r="Y54" s="76" t="s">
        <v>184</v>
      </c>
      <c r="Z54" s="66" t="s">
        <v>88</v>
      </c>
      <c r="AA54" s="66"/>
      <c r="AB54" s="69"/>
      <c r="AC54" s="69"/>
      <c r="AD54" s="69"/>
      <c r="AE54" s="74"/>
      <c r="AF54" s="74"/>
      <c r="AG54" s="74"/>
      <c r="AH54" s="74"/>
      <c r="AJ54" s="4" t="s">
        <v>89</v>
      </c>
      <c r="AK54" s="4" t="s">
        <v>90</v>
      </c>
    </row>
    <row r="55" spans="1:37">
      <c r="A55" s="64">
        <v>29</v>
      </c>
      <c r="B55" s="75" t="s">
        <v>81</v>
      </c>
      <c r="C55" s="66" t="s">
        <v>187</v>
      </c>
      <c r="D55" s="67" t="s">
        <v>188</v>
      </c>
      <c r="E55" s="68">
        <v>1</v>
      </c>
      <c r="F55" s="69" t="s">
        <v>84</v>
      </c>
      <c r="G55" s="70"/>
      <c r="H55" s="70">
        <f t="shared" si="4"/>
        <v>0</v>
      </c>
      <c r="I55" s="70"/>
      <c r="J55" s="70">
        <f t="shared" si="5"/>
        <v>0</v>
      </c>
      <c r="K55" s="71"/>
      <c r="L55" s="71">
        <f t="shared" si="6"/>
        <v>0</v>
      </c>
      <c r="M55" s="68"/>
      <c r="N55" s="68">
        <f t="shared" si="7"/>
        <v>0</v>
      </c>
      <c r="O55" s="69"/>
      <c r="P55" s="69" t="s">
        <v>85</v>
      </c>
      <c r="Q55" s="68"/>
      <c r="R55" s="68"/>
      <c r="S55" s="68"/>
      <c r="T55" s="72"/>
      <c r="U55" s="72"/>
      <c r="V55" s="72" t="s">
        <v>86</v>
      </c>
      <c r="W55" s="68"/>
      <c r="X55" s="76" t="s">
        <v>189</v>
      </c>
      <c r="Y55" s="76" t="s">
        <v>187</v>
      </c>
      <c r="Z55" s="66" t="s">
        <v>88</v>
      </c>
      <c r="AA55" s="66"/>
      <c r="AB55" s="69"/>
      <c r="AC55" s="69"/>
      <c r="AD55" s="69"/>
      <c r="AE55" s="74"/>
      <c r="AF55" s="74"/>
      <c r="AG55" s="74"/>
      <c r="AH55" s="74"/>
      <c r="AJ55" s="4" t="s">
        <v>89</v>
      </c>
      <c r="AK55" s="4" t="s">
        <v>90</v>
      </c>
    </row>
    <row r="56" spans="1:37">
      <c r="A56" s="64">
        <v>30</v>
      </c>
      <c r="B56" s="75" t="s">
        <v>81</v>
      </c>
      <c r="C56" s="66" t="s">
        <v>190</v>
      </c>
      <c r="D56" s="67" t="s">
        <v>191</v>
      </c>
      <c r="E56" s="68">
        <v>11</v>
      </c>
      <c r="F56" s="69" t="s">
        <v>120</v>
      </c>
      <c r="G56" s="70"/>
      <c r="H56" s="70">
        <f t="shared" si="4"/>
        <v>0</v>
      </c>
      <c r="I56" s="70"/>
      <c r="J56" s="70">
        <f t="shared" si="5"/>
        <v>0</v>
      </c>
      <c r="K56" s="71"/>
      <c r="L56" s="71">
        <f t="shared" si="6"/>
        <v>0</v>
      </c>
      <c r="M56" s="68">
        <v>3.0000000000000001E-3</v>
      </c>
      <c r="N56" s="68">
        <f t="shared" si="7"/>
        <v>3.3000000000000002E-2</v>
      </c>
      <c r="O56" s="69"/>
      <c r="P56" s="69" t="s">
        <v>85</v>
      </c>
      <c r="Q56" s="68"/>
      <c r="R56" s="68"/>
      <c r="S56" s="68"/>
      <c r="T56" s="72"/>
      <c r="U56" s="72"/>
      <c r="V56" s="72" t="s">
        <v>86</v>
      </c>
      <c r="W56" s="68"/>
      <c r="X56" s="76" t="s">
        <v>192</v>
      </c>
      <c r="Y56" s="76" t="s">
        <v>190</v>
      </c>
      <c r="Z56" s="66" t="s">
        <v>107</v>
      </c>
      <c r="AA56" s="66"/>
      <c r="AB56" s="69"/>
      <c r="AC56" s="69"/>
      <c r="AD56" s="69"/>
      <c r="AE56" s="74"/>
      <c r="AF56" s="74"/>
      <c r="AG56" s="74"/>
      <c r="AH56" s="74"/>
      <c r="AJ56" s="4" t="s">
        <v>89</v>
      </c>
      <c r="AK56" s="4" t="s">
        <v>90</v>
      </c>
    </row>
    <row r="57" spans="1:37" ht="25.5">
      <c r="A57" s="64">
        <v>31</v>
      </c>
      <c r="B57" s="75" t="s">
        <v>81</v>
      </c>
      <c r="C57" s="66" t="s">
        <v>193</v>
      </c>
      <c r="D57" s="67" t="s">
        <v>194</v>
      </c>
      <c r="E57" s="68">
        <v>11</v>
      </c>
      <c r="F57" s="69" t="s">
        <v>84</v>
      </c>
      <c r="G57" s="70"/>
      <c r="H57" s="70">
        <f t="shared" si="4"/>
        <v>0</v>
      </c>
      <c r="I57" s="70"/>
      <c r="J57" s="70">
        <f t="shared" si="5"/>
        <v>0</v>
      </c>
      <c r="K57" s="71">
        <v>8.0000000000000007E-5</v>
      </c>
      <c r="L57" s="71">
        <f t="shared" si="6"/>
        <v>8.8000000000000003E-4</v>
      </c>
      <c r="M57" s="68"/>
      <c r="N57" s="68">
        <f t="shared" si="7"/>
        <v>0</v>
      </c>
      <c r="O57" s="69"/>
      <c r="P57" s="69" t="s">
        <v>85</v>
      </c>
      <c r="Q57" s="68"/>
      <c r="R57" s="68"/>
      <c r="S57" s="68"/>
      <c r="T57" s="72"/>
      <c r="U57" s="72"/>
      <c r="V57" s="72" t="s">
        <v>86</v>
      </c>
      <c r="W57" s="68"/>
      <c r="X57" s="76" t="s">
        <v>195</v>
      </c>
      <c r="Y57" s="76" t="s">
        <v>193</v>
      </c>
      <c r="Z57" s="66" t="s">
        <v>88</v>
      </c>
      <c r="AA57" s="66"/>
      <c r="AB57" s="69"/>
      <c r="AC57" s="69"/>
      <c r="AD57" s="69"/>
      <c r="AE57" s="74"/>
      <c r="AF57" s="74"/>
      <c r="AG57" s="74"/>
      <c r="AH57" s="74"/>
      <c r="AJ57" s="4" t="s">
        <v>89</v>
      </c>
      <c r="AK57" s="4" t="s">
        <v>90</v>
      </c>
    </row>
    <row r="58" spans="1:37">
      <c r="A58" s="64">
        <v>32</v>
      </c>
      <c r="B58" s="75" t="s">
        <v>81</v>
      </c>
      <c r="C58" s="66" t="s">
        <v>196</v>
      </c>
      <c r="D58" s="67" t="s">
        <v>197</v>
      </c>
      <c r="E58" s="68">
        <v>2</v>
      </c>
      <c r="F58" s="69" t="s">
        <v>84</v>
      </c>
      <c r="G58" s="70"/>
      <c r="H58" s="70">
        <f t="shared" si="4"/>
        <v>0</v>
      </c>
      <c r="I58" s="70"/>
      <c r="J58" s="70">
        <f t="shared" si="5"/>
        <v>0</v>
      </c>
      <c r="K58" s="71"/>
      <c r="L58" s="71">
        <f t="shared" si="6"/>
        <v>0</v>
      </c>
      <c r="M58" s="68">
        <v>2E-3</v>
      </c>
      <c r="N58" s="68">
        <f t="shared" si="7"/>
        <v>4.0000000000000001E-3</v>
      </c>
      <c r="O58" s="69"/>
      <c r="P58" s="69" t="s">
        <v>85</v>
      </c>
      <c r="Q58" s="68"/>
      <c r="R58" s="68"/>
      <c r="S58" s="68"/>
      <c r="T58" s="72"/>
      <c r="U58" s="72"/>
      <c r="V58" s="72" t="s">
        <v>86</v>
      </c>
      <c r="W58" s="68"/>
      <c r="X58" s="76" t="s">
        <v>198</v>
      </c>
      <c r="Y58" s="76" t="s">
        <v>196</v>
      </c>
      <c r="Z58" s="66" t="s">
        <v>107</v>
      </c>
      <c r="AA58" s="66"/>
      <c r="AB58" s="69"/>
      <c r="AC58" s="69"/>
      <c r="AD58" s="69"/>
      <c r="AE58" s="74"/>
      <c r="AF58" s="74"/>
      <c r="AG58" s="74"/>
      <c r="AH58" s="74"/>
      <c r="AJ58" s="4" t="s">
        <v>89</v>
      </c>
      <c r="AK58" s="4" t="s">
        <v>90</v>
      </c>
    </row>
    <row r="59" spans="1:37" ht="25.5">
      <c r="A59" s="64">
        <v>33</v>
      </c>
      <c r="B59" s="75" t="s">
        <v>81</v>
      </c>
      <c r="C59" s="66" t="s">
        <v>199</v>
      </c>
      <c r="D59" s="67" t="s">
        <v>200</v>
      </c>
      <c r="E59" s="68">
        <v>2</v>
      </c>
      <c r="F59" s="69" t="s">
        <v>84</v>
      </c>
      <c r="G59" s="70"/>
      <c r="H59" s="70">
        <f t="shared" si="4"/>
        <v>0</v>
      </c>
      <c r="I59" s="70"/>
      <c r="J59" s="70">
        <f t="shared" si="5"/>
        <v>0</v>
      </c>
      <c r="K59" s="71">
        <v>9.0000000000000006E-5</v>
      </c>
      <c r="L59" s="71">
        <f t="shared" si="6"/>
        <v>1.8000000000000001E-4</v>
      </c>
      <c r="M59" s="68"/>
      <c r="N59" s="68">
        <f t="shared" si="7"/>
        <v>0</v>
      </c>
      <c r="O59" s="69"/>
      <c r="P59" s="69" t="s">
        <v>85</v>
      </c>
      <c r="Q59" s="68"/>
      <c r="R59" s="68"/>
      <c r="S59" s="68"/>
      <c r="T59" s="72"/>
      <c r="U59" s="72"/>
      <c r="V59" s="72" t="s">
        <v>86</v>
      </c>
      <c r="W59" s="68"/>
      <c r="X59" s="76" t="s">
        <v>201</v>
      </c>
      <c r="Y59" s="76" t="s">
        <v>199</v>
      </c>
      <c r="Z59" s="66" t="s">
        <v>88</v>
      </c>
      <c r="AA59" s="66"/>
      <c r="AB59" s="69"/>
      <c r="AC59" s="69"/>
      <c r="AD59" s="69"/>
      <c r="AE59" s="74"/>
      <c r="AF59" s="74"/>
      <c r="AG59" s="74"/>
      <c r="AH59" s="74"/>
      <c r="AJ59" s="4" t="s">
        <v>89</v>
      </c>
      <c r="AK59" s="4" t="s">
        <v>90</v>
      </c>
    </row>
    <row r="60" spans="1:37">
      <c r="A60" s="64">
        <v>34</v>
      </c>
      <c r="B60" s="75" t="s">
        <v>81</v>
      </c>
      <c r="C60" s="66" t="s">
        <v>202</v>
      </c>
      <c r="D60" s="67" t="s">
        <v>203</v>
      </c>
      <c r="E60" s="68"/>
      <c r="F60" s="69" t="s">
        <v>53</v>
      </c>
      <c r="G60" s="70"/>
      <c r="H60" s="70">
        <f t="shared" si="4"/>
        <v>0</v>
      </c>
      <c r="I60" s="70"/>
      <c r="J60" s="70">
        <f t="shared" si="5"/>
        <v>0</v>
      </c>
      <c r="K60" s="71"/>
      <c r="L60" s="71">
        <f t="shared" si="6"/>
        <v>0</v>
      </c>
      <c r="M60" s="68"/>
      <c r="N60" s="68">
        <f t="shared" si="7"/>
        <v>0</v>
      </c>
      <c r="O60" s="69"/>
      <c r="P60" s="69" t="s">
        <v>85</v>
      </c>
      <c r="Q60" s="68"/>
      <c r="R60" s="68"/>
      <c r="S60" s="68"/>
      <c r="T60" s="72"/>
      <c r="U60" s="72"/>
      <c r="V60" s="72" t="s">
        <v>86</v>
      </c>
      <c r="W60" s="68"/>
      <c r="X60" s="76" t="s">
        <v>204</v>
      </c>
      <c r="Y60" s="76" t="s">
        <v>202</v>
      </c>
      <c r="Z60" s="66" t="s">
        <v>115</v>
      </c>
      <c r="AA60" s="66"/>
      <c r="AB60" s="69"/>
      <c r="AC60" s="69"/>
      <c r="AD60" s="69"/>
      <c r="AE60" s="74"/>
      <c r="AF60" s="74"/>
      <c r="AG60" s="74"/>
      <c r="AH60" s="74"/>
      <c r="AJ60" s="4" t="s">
        <v>89</v>
      </c>
      <c r="AK60" s="4" t="s">
        <v>90</v>
      </c>
    </row>
    <row r="61" spans="1:37">
      <c r="A61" s="64"/>
      <c r="B61" s="75"/>
      <c r="C61" s="66"/>
      <c r="D61" s="84" t="s">
        <v>205</v>
      </c>
      <c r="E61" s="85">
        <f>J61</f>
        <v>0</v>
      </c>
      <c r="F61" s="69"/>
      <c r="G61" s="70"/>
      <c r="H61" s="85">
        <f>SUM(H41:H60)</f>
        <v>0</v>
      </c>
      <c r="I61" s="85">
        <f>SUM(I41:I60)</f>
        <v>0</v>
      </c>
      <c r="J61" s="85">
        <f>SUM(J41:J60)</f>
        <v>0</v>
      </c>
      <c r="K61" s="71"/>
      <c r="L61" s="86">
        <f>SUM(L41:L60)</f>
        <v>8.0130000000000021E-2</v>
      </c>
      <c r="M61" s="68"/>
      <c r="N61" s="87">
        <f>SUM(N41:N60)</f>
        <v>0.33799999999999997</v>
      </c>
      <c r="O61" s="69"/>
      <c r="P61" s="69"/>
      <c r="Q61" s="68"/>
      <c r="R61" s="68"/>
      <c r="S61" s="68"/>
      <c r="T61" s="72"/>
      <c r="U61" s="72"/>
      <c r="V61" s="72"/>
      <c r="W61" s="68">
        <f>SUM(W41:W60)</f>
        <v>0</v>
      </c>
      <c r="X61" s="73"/>
      <c r="Y61" s="73"/>
      <c r="Z61" s="66"/>
      <c r="AA61" s="66"/>
      <c r="AB61" s="69"/>
      <c r="AC61" s="69"/>
      <c r="AD61" s="69"/>
      <c r="AE61" s="74"/>
      <c r="AF61" s="74"/>
      <c r="AG61" s="74"/>
      <c r="AH61" s="74"/>
    </row>
    <row r="62" spans="1:37">
      <c r="A62" s="64"/>
      <c r="B62" s="75"/>
      <c r="C62" s="66"/>
      <c r="D62" s="67"/>
      <c r="E62" s="68"/>
      <c r="F62" s="69"/>
      <c r="G62" s="70"/>
      <c r="H62" s="70"/>
      <c r="I62" s="70"/>
      <c r="J62" s="70"/>
      <c r="K62" s="71"/>
      <c r="L62" s="71"/>
      <c r="M62" s="68"/>
      <c r="N62" s="68"/>
      <c r="O62" s="69"/>
      <c r="P62" s="69"/>
      <c r="Q62" s="68"/>
      <c r="R62" s="68"/>
      <c r="S62" s="68"/>
      <c r="T62" s="72"/>
      <c r="U62" s="72"/>
      <c r="V62" s="72"/>
      <c r="W62" s="68"/>
      <c r="X62" s="73"/>
      <c r="Y62" s="73"/>
      <c r="Z62" s="66"/>
      <c r="AA62" s="66"/>
      <c r="AB62" s="69"/>
      <c r="AC62" s="69"/>
      <c r="AD62" s="69"/>
      <c r="AE62" s="74"/>
      <c r="AF62" s="74"/>
      <c r="AG62" s="74"/>
      <c r="AH62" s="74"/>
    </row>
    <row r="63" spans="1:37">
      <c r="A63" s="64"/>
      <c r="B63" s="75"/>
      <c r="C63" s="66"/>
      <c r="D63" s="84" t="s">
        <v>206</v>
      </c>
      <c r="E63" s="85">
        <f>J63</f>
        <v>0</v>
      </c>
      <c r="F63" s="69"/>
      <c r="G63" s="70"/>
      <c r="H63" s="85">
        <f>+H24+H39+H61</f>
        <v>0</v>
      </c>
      <c r="I63" s="85">
        <f>+I24+I39+I61</f>
        <v>0</v>
      </c>
      <c r="J63" s="85">
        <f>+J24+J39+J61</f>
        <v>0</v>
      </c>
      <c r="K63" s="71"/>
      <c r="L63" s="86">
        <f>+L24+L39+L61</f>
        <v>0.16324000000000002</v>
      </c>
      <c r="M63" s="68"/>
      <c r="N63" s="87">
        <f>+N24+N39+N61</f>
        <v>0.43499999999999994</v>
      </c>
      <c r="O63" s="69"/>
      <c r="P63" s="69"/>
      <c r="Q63" s="68"/>
      <c r="R63" s="68"/>
      <c r="S63" s="68"/>
      <c r="T63" s="72"/>
      <c r="U63" s="72"/>
      <c r="V63" s="72"/>
      <c r="W63" s="68">
        <f>+W24+W39+W61</f>
        <v>0</v>
      </c>
      <c r="X63" s="73"/>
      <c r="Y63" s="73"/>
      <c r="Z63" s="66"/>
      <c r="AA63" s="66"/>
      <c r="AB63" s="69"/>
      <c r="AC63" s="69"/>
      <c r="AD63" s="69"/>
      <c r="AE63" s="74"/>
      <c r="AF63" s="74"/>
      <c r="AG63" s="74"/>
      <c r="AH63" s="74"/>
    </row>
    <row r="64" spans="1:37">
      <c r="A64" s="64"/>
      <c r="B64" s="75"/>
      <c r="C64" s="66"/>
      <c r="D64" s="67"/>
      <c r="E64" s="68"/>
      <c r="F64" s="69"/>
      <c r="G64" s="70"/>
      <c r="H64" s="70"/>
      <c r="I64" s="70"/>
      <c r="J64" s="70"/>
      <c r="K64" s="71"/>
      <c r="L64" s="71"/>
      <c r="M64" s="68"/>
      <c r="N64" s="68"/>
      <c r="O64" s="69"/>
      <c r="P64" s="69"/>
      <c r="Q64" s="68"/>
      <c r="R64" s="68"/>
      <c r="S64" s="68"/>
      <c r="T64" s="72"/>
      <c r="U64" s="72"/>
      <c r="V64" s="72"/>
      <c r="W64" s="68"/>
      <c r="X64" s="73"/>
      <c r="Y64" s="73"/>
      <c r="Z64" s="66"/>
      <c r="AA64" s="66"/>
      <c r="AB64" s="69"/>
      <c r="AC64" s="69"/>
      <c r="AD64" s="69"/>
      <c r="AE64" s="74"/>
      <c r="AF64" s="74"/>
      <c r="AG64" s="74"/>
      <c r="AH64" s="74"/>
    </row>
    <row r="65" spans="1:34">
      <c r="A65" s="64"/>
      <c r="B65" s="75"/>
      <c r="C65" s="66"/>
      <c r="D65" s="88" t="s">
        <v>207</v>
      </c>
      <c r="E65" s="85">
        <f>J65</f>
        <v>0</v>
      </c>
      <c r="F65" s="69"/>
      <c r="G65" s="70"/>
      <c r="H65" s="85">
        <f>+H63</f>
        <v>0</v>
      </c>
      <c r="I65" s="85">
        <f>+I63</f>
        <v>0</v>
      </c>
      <c r="J65" s="85">
        <f>+J63</f>
        <v>0</v>
      </c>
      <c r="K65" s="71"/>
      <c r="L65" s="86">
        <f>+L63</f>
        <v>0.16324000000000002</v>
      </c>
      <c r="M65" s="68"/>
      <c r="N65" s="87">
        <f>+N63</f>
        <v>0.43499999999999994</v>
      </c>
      <c r="O65" s="69"/>
      <c r="P65" s="69"/>
      <c r="Q65" s="68"/>
      <c r="R65" s="68"/>
      <c r="S65" s="68"/>
      <c r="T65" s="72"/>
      <c r="U65" s="72"/>
      <c r="V65" s="72"/>
      <c r="W65" s="68">
        <f>+W63</f>
        <v>0</v>
      </c>
      <c r="X65" s="73"/>
      <c r="Y65" s="73"/>
      <c r="Z65" s="66"/>
      <c r="AA65" s="66"/>
      <c r="AB65" s="69"/>
      <c r="AC65" s="69"/>
      <c r="AD65" s="69"/>
      <c r="AE65" s="74"/>
      <c r="AF65" s="74"/>
      <c r="AG65" s="74"/>
      <c r="AH65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67</v>
      </c>
      <c r="B1" s="15"/>
      <c r="C1" s="15"/>
      <c r="D1" s="16" t="s">
        <v>2</v>
      </c>
    </row>
    <row r="2" spans="1:6">
      <c r="A2" s="14" t="s">
        <v>69</v>
      </c>
      <c r="B2" s="15"/>
      <c r="C2" s="15"/>
      <c r="D2" s="16" t="s">
        <v>70</v>
      </c>
    </row>
    <row r="3" spans="1:6">
      <c r="A3" s="14" t="s">
        <v>13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208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2021-08-07T14:33:52Z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